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rantuya_a\Desktop\"/>
    </mc:Choice>
  </mc:AlternateContent>
  <bookViews>
    <workbookView xWindow="0" yWindow="0" windowWidth="21570" windowHeight="8145" tabRatio="598" activeTab="1"/>
  </bookViews>
  <sheets>
    <sheet name="grapik" sheetId="18" r:id="rId1"/>
    <sheet name="negtgel" sheetId="17" r:id="rId2"/>
    <sheet name="bulgan" sheetId="4" r:id="rId3"/>
    <sheet name="Baynagt" sheetId="1" r:id="rId4"/>
    <sheet name="baynnuur" sheetId="2" r:id="rId5"/>
    <sheet name="bugat" sheetId="3" r:id="rId6"/>
    <sheet name="bureg" sheetId="5" r:id="rId7"/>
    <sheet name="gurvanbulag" sheetId="6" r:id="rId8"/>
    <sheet name="dashinchilen" sheetId="7" r:id="rId9"/>
    <sheet name="mogod" sheetId="8" r:id="rId10"/>
    <sheet name="orhon" sheetId="9" r:id="rId11"/>
    <sheet name="rashaant" sheetId="16" r:id="rId12"/>
    <sheet name="saihan" sheetId="10" r:id="rId13"/>
    <sheet name="selenge" sheetId="11" r:id="rId14"/>
    <sheet name="teshig" sheetId="12" r:id="rId15"/>
    <sheet name="hangal" sheetId="13" r:id="rId16"/>
    <sheet name="hishig-ondor" sheetId="14" r:id="rId17"/>
    <sheet name="hutag-ondor" sheetId="15" r:id="rId18"/>
    <sheet name="1" sheetId="19" r:id="rId19"/>
    <sheet name="2" sheetId="20" r:id="rId20"/>
    <sheet name="Sheet3" sheetId="21" r:id="rId21"/>
  </sheets>
  <externalReferences>
    <externalReference r:id="rId22"/>
  </externalReferences>
  <calcPr calcId="152511"/>
</workbook>
</file>

<file path=xl/calcChain.xml><?xml version="1.0" encoding="utf-8"?>
<calcChain xmlns="http://schemas.openxmlformats.org/spreadsheetml/2006/main">
  <c r="J81" i="17" l="1"/>
  <c r="K81" i="17"/>
  <c r="J72" i="17"/>
  <c r="K72" i="17"/>
  <c r="J75" i="17"/>
  <c r="K75" i="17"/>
  <c r="J76" i="17"/>
  <c r="K76" i="17"/>
  <c r="J77" i="17"/>
  <c r="K77" i="17"/>
  <c r="J78" i="17"/>
  <c r="K78" i="17"/>
  <c r="J79" i="17"/>
  <c r="K79" i="17"/>
  <c r="J80" i="17"/>
  <c r="K80" i="17"/>
  <c r="I75" i="17"/>
  <c r="I76" i="17"/>
  <c r="I77" i="17"/>
  <c r="I78" i="17"/>
  <c r="I79" i="17"/>
  <c r="I80" i="17"/>
  <c r="I81" i="17"/>
  <c r="I66" i="17"/>
  <c r="J66" i="17"/>
  <c r="K66" i="17"/>
  <c r="I67" i="17"/>
  <c r="J67" i="17"/>
  <c r="K67" i="17"/>
  <c r="I68" i="17"/>
  <c r="J68" i="17"/>
  <c r="K68" i="17"/>
  <c r="I69" i="17"/>
  <c r="J69" i="17"/>
  <c r="K69" i="17"/>
  <c r="I70" i="17"/>
  <c r="J70" i="17"/>
  <c r="K70" i="17"/>
  <c r="I71" i="17"/>
  <c r="J71" i="17"/>
  <c r="K71" i="17"/>
  <c r="I72" i="17"/>
  <c r="J65" i="17"/>
  <c r="K65" i="17"/>
  <c r="I65" i="17"/>
  <c r="I41" i="17"/>
  <c r="J41" i="17"/>
  <c r="K41" i="17"/>
  <c r="I42" i="17"/>
  <c r="J42" i="17"/>
  <c r="K42" i="17"/>
  <c r="J40" i="17"/>
  <c r="K40" i="17"/>
  <c r="I40" i="17"/>
  <c r="J10" i="17" l="1"/>
  <c r="K10" i="17"/>
  <c r="J11" i="17"/>
  <c r="K11" i="17"/>
  <c r="J12" i="17"/>
  <c r="K12" i="17"/>
  <c r="J13" i="17"/>
  <c r="K13" i="17"/>
  <c r="J14" i="17"/>
  <c r="K14" i="17"/>
  <c r="J15" i="17"/>
  <c r="K15" i="17"/>
  <c r="J16" i="17"/>
  <c r="K16" i="17"/>
  <c r="J17" i="17"/>
  <c r="K17" i="17"/>
  <c r="J18" i="17"/>
  <c r="K18" i="17"/>
  <c r="J19" i="17"/>
  <c r="K19" i="17"/>
  <c r="J20" i="17"/>
  <c r="K20" i="17"/>
  <c r="J21" i="17"/>
  <c r="K21" i="17"/>
  <c r="J22" i="17"/>
  <c r="K22" i="17"/>
  <c r="J23" i="17"/>
  <c r="K23" i="17"/>
  <c r="J24" i="17"/>
  <c r="K24" i="17"/>
  <c r="J25" i="17"/>
  <c r="K25" i="17"/>
  <c r="J26" i="17"/>
  <c r="K26" i="17"/>
  <c r="J27" i="17"/>
  <c r="K27" i="17"/>
  <c r="J28" i="17"/>
  <c r="K28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7" i="17"/>
  <c r="I8" i="17"/>
  <c r="I10" i="17"/>
  <c r="J7" i="17"/>
  <c r="K7" i="17"/>
  <c r="J8" i="17"/>
  <c r="K8" i="17"/>
  <c r="J6" i="17"/>
  <c r="K9" i="17" s="1"/>
  <c r="K6" i="17"/>
  <c r="I6" i="17"/>
  <c r="I9" i="17" s="1"/>
  <c r="J9" i="17" l="1"/>
  <c r="J9" i="15"/>
  <c r="K9" i="15"/>
  <c r="I9" i="15"/>
  <c r="J9" i="14"/>
  <c r="K9" i="14"/>
  <c r="I9" i="14"/>
  <c r="J9" i="13"/>
  <c r="K9" i="13"/>
  <c r="I9" i="13"/>
  <c r="J9" i="12"/>
  <c r="K9" i="12"/>
  <c r="I9" i="12"/>
  <c r="J9" i="11"/>
  <c r="K9" i="11"/>
  <c r="I9" i="11"/>
  <c r="J9" i="10"/>
  <c r="K9" i="10"/>
  <c r="I9" i="10"/>
  <c r="J9" i="16"/>
  <c r="K9" i="16"/>
  <c r="I9" i="16"/>
  <c r="J9" i="9"/>
  <c r="K9" i="9"/>
  <c r="I9" i="9"/>
  <c r="J9" i="8"/>
  <c r="K9" i="8"/>
  <c r="I9" i="8"/>
  <c r="J9" i="7"/>
  <c r="K9" i="7"/>
  <c r="I9" i="7"/>
  <c r="J9" i="6"/>
  <c r="K9" i="6"/>
  <c r="I9" i="6"/>
  <c r="J9" i="5"/>
  <c r="K9" i="5"/>
  <c r="I9" i="5"/>
  <c r="J9" i="3"/>
  <c r="K9" i="3"/>
  <c r="I9" i="3"/>
  <c r="J9" i="2"/>
  <c r="K9" i="2"/>
  <c r="I9" i="2"/>
  <c r="J9" i="1"/>
  <c r="K9" i="1"/>
  <c r="I9" i="1"/>
  <c r="J9" i="4"/>
  <c r="K9" i="4"/>
  <c r="I9" i="4"/>
  <c r="AI41" i="21" l="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AH9" i="21"/>
  <c r="AF9" i="21"/>
  <c r="AD9" i="21"/>
  <c r="AB9" i="21"/>
  <c r="Z9" i="21"/>
  <c r="X9" i="21"/>
  <c r="V9" i="21"/>
  <c r="T9" i="21"/>
  <c r="R9" i="21"/>
  <c r="P9" i="21"/>
  <c r="N9" i="21"/>
  <c r="L9" i="21"/>
  <c r="J9" i="21"/>
  <c r="H9" i="21"/>
  <c r="F9" i="21"/>
  <c r="D9" i="21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AH20" i="19"/>
  <c r="AF20" i="19"/>
  <c r="AD20" i="19"/>
  <c r="AB20" i="19"/>
  <c r="Z20" i="19"/>
  <c r="X20" i="19"/>
  <c r="V20" i="19"/>
  <c r="T20" i="19"/>
  <c r="R20" i="19"/>
  <c r="P20" i="19"/>
  <c r="N20" i="19"/>
  <c r="L20" i="19"/>
  <c r="J20" i="19"/>
  <c r="H20" i="19"/>
  <c r="F20" i="19"/>
  <c r="D20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AH9" i="19"/>
  <c r="AF9" i="19"/>
  <c r="AD9" i="19"/>
  <c r="AB9" i="19"/>
  <c r="Z9" i="19"/>
  <c r="X9" i="19"/>
  <c r="V9" i="19"/>
  <c r="T9" i="19"/>
  <c r="R9" i="19"/>
  <c r="P9" i="19"/>
  <c r="N9" i="19"/>
  <c r="L9" i="19"/>
  <c r="J9" i="19"/>
  <c r="H9" i="19"/>
  <c r="F9" i="19"/>
  <c r="D9" i="19"/>
  <c r="AC35" i="20"/>
  <c r="AG35" i="20"/>
  <c r="AH35" i="20"/>
  <c r="AI35" i="20"/>
  <c r="AJ35" i="20"/>
  <c r="AK35" i="20"/>
  <c r="AL35" i="20"/>
  <c r="AP35" i="20"/>
  <c r="AQ35" i="20"/>
  <c r="AR35" i="20"/>
  <c r="AS35" i="20"/>
  <c r="AT35" i="20"/>
  <c r="AU35" i="20"/>
  <c r="W35" i="20"/>
  <c r="X35" i="20"/>
  <c r="Y35" i="20"/>
  <c r="Z35" i="20"/>
  <c r="AA35" i="20"/>
  <c r="AB35" i="20"/>
  <c r="P35" i="20"/>
  <c r="Q35" i="20"/>
  <c r="R35" i="20"/>
  <c r="V35" i="20"/>
  <c r="N35" i="20"/>
  <c r="O35" i="20"/>
  <c r="I35" i="20"/>
  <c r="M35" i="20"/>
  <c r="G35" i="20"/>
  <c r="H35" i="20"/>
  <c r="D35" i="20"/>
  <c r="F35" i="20"/>
  <c r="E35" i="20"/>
  <c r="E41" i="20"/>
  <c r="F41" i="20"/>
  <c r="G41" i="20"/>
  <c r="H41" i="20"/>
  <c r="I41" i="20"/>
  <c r="M41" i="20"/>
  <c r="N41" i="20"/>
  <c r="O41" i="20"/>
  <c r="P41" i="20"/>
  <c r="Q41" i="20"/>
  <c r="R41" i="20"/>
  <c r="V41" i="20"/>
  <c r="W41" i="20"/>
  <c r="X41" i="20"/>
  <c r="Y41" i="20"/>
  <c r="Z41" i="20"/>
  <c r="AA41" i="20"/>
  <c r="AB41" i="20"/>
  <c r="AC41" i="20"/>
  <c r="AG41" i="20"/>
  <c r="AH41" i="20"/>
  <c r="AI41" i="20"/>
  <c r="AJ41" i="20"/>
  <c r="AK41" i="20"/>
  <c r="AL41" i="20"/>
  <c r="AP41" i="20"/>
  <c r="AQ41" i="20"/>
  <c r="AR41" i="20"/>
  <c r="AS41" i="20"/>
  <c r="AT41" i="20"/>
  <c r="AU41" i="20"/>
  <c r="D41" i="20"/>
  <c r="AU30" i="20" l="1"/>
  <c r="AT30" i="20"/>
  <c r="AS30" i="20"/>
  <c r="AR30" i="20"/>
  <c r="AQ30" i="20"/>
  <c r="AP30" i="20"/>
  <c r="AL30" i="20"/>
  <c r="AK30" i="20"/>
  <c r="AJ30" i="20"/>
  <c r="AI30" i="20"/>
  <c r="AH30" i="20"/>
  <c r="AG30" i="20"/>
  <c r="AC30" i="20"/>
  <c r="AB30" i="20"/>
  <c r="AA30" i="20"/>
  <c r="Z30" i="20"/>
  <c r="Y30" i="20"/>
  <c r="X30" i="20"/>
  <c r="W30" i="20"/>
  <c r="V30" i="20"/>
  <c r="R30" i="20"/>
  <c r="Q30" i="20"/>
  <c r="P30" i="20"/>
  <c r="O30" i="20"/>
  <c r="N30" i="20"/>
  <c r="M30" i="20"/>
  <c r="I30" i="20"/>
  <c r="H30" i="20"/>
  <c r="G30" i="20"/>
  <c r="F30" i="20"/>
  <c r="E30" i="20"/>
  <c r="D30" i="20"/>
  <c r="AU26" i="20"/>
  <c r="AT26" i="20"/>
  <c r="AS26" i="20"/>
  <c r="AR26" i="20"/>
  <c r="AQ26" i="20"/>
  <c r="AP26" i="20"/>
  <c r="AL26" i="20"/>
  <c r="AK26" i="20"/>
  <c r="AJ26" i="20"/>
  <c r="AI26" i="20"/>
  <c r="AH26" i="20"/>
  <c r="AG26" i="20"/>
  <c r="AC26" i="20"/>
  <c r="AB26" i="20"/>
  <c r="AA26" i="20"/>
  <c r="Z26" i="20"/>
  <c r="Y26" i="20"/>
  <c r="X26" i="20"/>
  <c r="W26" i="20"/>
  <c r="V26" i="20"/>
  <c r="R26" i="20"/>
  <c r="Q26" i="20"/>
  <c r="P26" i="20"/>
  <c r="O26" i="20"/>
  <c r="N26" i="20"/>
  <c r="M26" i="20"/>
  <c r="I26" i="20"/>
  <c r="H26" i="20"/>
  <c r="G26" i="20"/>
  <c r="F26" i="20"/>
  <c r="E26" i="20"/>
  <c r="D26" i="20"/>
  <c r="D20" i="20"/>
  <c r="AU17" i="20"/>
  <c r="AT17" i="20"/>
  <c r="AS17" i="20"/>
  <c r="AR17" i="20"/>
  <c r="AQ17" i="20"/>
  <c r="AP17" i="20"/>
  <c r="AL17" i="20"/>
  <c r="AK17" i="20"/>
  <c r="AJ17" i="20"/>
  <c r="AI17" i="20"/>
  <c r="AH17" i="20"/>
  <c r="AG17" i="20"/>
  <c r="AC17" i="20"/>
  <c r="AB17" i="20"/>
  <c r="AA17" i="20"/>
  <c r="Z17" i="20"/>
  <c r="Y17" i="20"/>
  <c r="X17" i="20"/>
  <c r="W17" i="20"/>
  <c r="V17" i="20"/>
  <c r="R17" i="20"/>
  <c r="Q17" i="20"/>
  <c r="P17" i="20"/>
  <c r="O17" i="20"/>
  <c r="N17" i="20"/>
  <c r="M17" i="20"/>
  <c r="I17" i="20"/>
  <c r="H17" i="20"/>
  <c r="G17" i="20"/>
  <c r="F17" i="20"/>
  <c r="E17" i="20"/>
  <c r="AT9" i="20"/>
  <c r="AR9" i="20"/>
  <c r="AP9" i="20"/>
  <c r="AK9" i="20"/>
  <c r="AI9" i="20"/>
  <c r="AG9" i="20"/>
  <c r="AB9" i="20"/>
  <c r="Z9" i="20"/>
  <c r="X9" i="20"/>
  <c r="V9" i="20"/>
  <c r="Q9" i="20"/>
  <c r="O9" i="20"/>
  <c r="M9" i="20"/>
  <c r="H9" i="20"/>
  <c r="F9" i="20"/>
  <c r="D9" i="20"/>
  <c r="D26" i="15"/>
  <c r="G45" i="1"/>
  <c r="H45" i="3"/>
  <c r="H45" i="1"/>
  <c r="G65" i="17" l="1"/>
  <c r="G72" i="17"/>
  <c r="G74" i="17"/>
  <c r="G58" i="17"/>
  <c r="G59" i="17"/>
  <c r="G60" i="17"/>
  <c r="G61" i="17"/>
  <c r="G62" i="17"/>
  <c r="G63" i="17"/>
  <c r="G64" i="17"/>
  <c r="G66" i="17"/>
  <c r="G67" i="17"/>
  <c r="G68" i="17"/>
  <c r="G69" i="17"/>
  <c r="G70" i="17"/>
  <c r="G71" i="17"/>
  <c r="G73" i="17"/>
  <c r="G75" i="17"/>
  <c r="G76" i="17"/>
  <c r="G77" i="17"/>
  <c r="G78" i="17"/>
  <c r="G79" i="17"/>
  <c r="G80" i="17"/>
  <c r="G81" i="17"/>
  <c r="H57" i="17"/>
  <c r="H87" i="17"/>
  <c r="G87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G47" i="17"/>
  <c r="H47" i="17"/>
  <c r="G48" i="17"/>
  <c r="H48" i="17"/>
  <c r="G49" i="17"/>
  <c r="H49" i="17"/>
  <c r="G50" i="17"/>
  <c r="H50" i="17"/>
  <c r="G51" i="17"/>
  <c r="H51" i="17"/>
  <c r="G53" i="17"/>
  <c r="H53" i="17"/>
  <c r="G54" i="17"/>
  <c r="H54" i="17"/>
  <c r="G55" i="17"/>
  <c r="H55" i="17"/>
  <c r="G56" i="17"/>
  <c r="H56" i="17"/>
  <c r="G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46" i="17"/>
  <c r="G46" i="17"/>
  <c r="G11" i="17"/>
  <c r="H11" i="17"/>
  <c r="G12" i="17"/>
  <c r="H12" i="17"/>
  <c r="G13" i="17"/>
  <c r="G14" i="17"/>
  <c r="H14" i="17"/>
  <c r="G15" i="17"/>
  <c r="H15" i="17"/>
  <c r="G17" i="17"/>
  <c r="H17" i="17"/>
  <c r="G18" i="17"/>
  <c r="H18" i="17"/>
  <c r="G19" i="17"/>
  <c r="H19" i="17"/>
  <c r="G20" i="17"/>
  <c r="H20" i="17"/>
  <c r="G21" i="17"/>
  <c r="H21" i="17"/>
  <c r="G23" i="17"/>
  <c r="H23" i="17"/>
  <c r="G24" i="17"/>
  <c r="H24" i="17"/>
  <c r="G25" i="17"/>
  <c r="H25" i="17"/>
  <c r="G27" i="17"/>
  <c r="H27" i="17"/>
  <c r="G28" i="17"/>
  <c r="H28" i="17"/>
  <c r="G29" i="17"/>
  <c r="H29" i="17"/>
  <c r="G30" i="17"/>
  <c r="H30" i="17"/>
  <c r="G32" i="17"/>
  <c r="H32" i="17"/>
  <c r="H10" i="17"/>
  <c r="G10" i="17"/>
  <c r="G8" i="17"/>
  <c r="G7" i="17"/>
  <c r="H7" i="17"/>
  <c r="H8" i="17"/>
  <c r="G6" i="17"/>
  <c r="G37" i="17" s="1"/>
  <c r="G16" i="13"/>
  <c r="G22" i="13"/>
  <c r="G26" i="13"/>
  <c r="G52" i="17" l="1"/>
  <c r="H52" i="17"/>
  <c r="H13" i="1"/>
  <c r="H13" i="17" s="1"/>
  <c r="H26" i="15" l="1"/>
  <c r="H22" i="15"/>
  <c r="G22" i="15"/>
  <c r="H16" i="15"/>
  <c r="G16" i="15"/>
  <c r="H22" i="14"/>
  <c r="H16" i="14"/>
  <c r="G16" i="14"/>
  <c r="H22" i="13"/>
  <c r="H16" i="13"/>
  <c r="H22" i="12"/>
  <c r="G22" i="12"/>
  <c r="H16" i="12"/>
  <c r="G16" i="12"/>
  <c r="H22" i="11"/>
  <c r="G22" i="11"/>
  <c r="H16" i="11"/>
  <c r="G16" i="11"/>
  <c r="G16" i="10"/>
  <c r="H22" i="10"/>
  <c r="G22" i="10"/>
  <c r="H16" i="10"/>
  <c r="H22" i="16"/>
  <c r="G22" i="16"/>
  <c r="H16" i="16"/>
  <c r="G16" i="16"/>
  <c r="H16" i="9"/>
  <c r="G16" i="9"/>
  <c r="H22" i="9"/>
  <c r="G22" i="9"/>
  <c r="H22" i="8"/>
  <c r="G22" i="8"/>
  <c r="H16" i="8"/>
  <c r="G16" i="8"/>
  <c r="H16" i="7"/>
  <c r="G16" i="7"/>
  <c r="H22" i="7"/>
  <c r="G22" i="7"/>
  <c r="H22" i="6"/>
  <c r="G22" i="6"/>
  <c r="H16" i="6"/>
  <c r="G16" i="6"/>
  <c r="H16" i="5"/>
  <c r="G16" i="5"/>
  <c r="H22" i="5"/>
  <c r="G22" i="5"/>
  <c r="H22" i="4"/>
  <c r="G22" i="4"/>
  <c r="H16" i="4"/>
  <c r="G16" i="4"/>
  <c r="H16" i="3"/>
  <c r="G16" i="3"/>
  <c r="H22" i="3"/>
  <c r="G22" i="3"/>
  <c r="H22" i="2"/>
  <c r="G22" i="2"/>
  <c r="H16" i="2"/>
  <c r="G16" i="2"/>
  <c r="H16" i="1"/>
  <c r="G16" i="1"/>
  <c r="H22" i="1"/>
  <c r="G22" i="1"/>
  <c r="H6" i="4"/>
  <c r="H6" i="5"/>
  <c r="H6" i="6"/>
  <c r="H6" i="7"/>
  <c r="H6" i="8"/>
  <c r="H6" i="9"/>
  <c r="H6" i="16"/>
  <c r="H6" i="10"/>
  <c r="H6" i="11"/>
  <c r="H26" i="12"/>
  <c r="H6" i="12"/>
  <c r="H6" i="13"/>
  <c r="H6" i="14"/>
  <c r="G26" i="14"/>
  <c r="H26" i="14"/>
  <c r="F26" i="14"/>
  <c r="H6" i="15"/>
  <c r="H16" i="17" l="1"/>
  <c r="G16" i="17"/>
  <c r="H22" i="17"/>
  <c r="H6" i="3"/>
  <c r="H6" i="2"/>
  <c r="H6" i="1"/>
  <c r="G26" i="2"/>
  <c r="H26" i="2"/>
  <c r="G26" i="3"/>
  <c r="H26" i="3"/>
  <c r="G26" i="4"/>
  <c r="H26" i="4"/>
  <c r="G26" i="5"/>
  <c r="H26" i="5"/>
  <c r="G26" i="6"/>
  <c r="H26" i="6"/>
  <c r="G26" i="7"/>
  <c r="H26" i="7"/>
  <c r="G26" i="8"/>
  <c r="H26" i="8"/>
  <c r="F26" i="8"/>
  <c r="G26" i="9"/>
  <c r="H26" i="9"/>
  <c r="G26" i="10"/>
  <c r="H26" i="10"/>
  <c r="F26" i="10"/>
  <c r="H26" i="16"/>
  <c r="G26" i="16"/>
  <c r="H26" i="11"/>
  <c r="G26" i="11"/>
  <c r="G26" i="12"/>
  <c r="H26" i="13"/>
  <c r="F26" i="13"/>
  <c r="G26" i="15"/>
  <c r="H45" i="16"/>
  <c r="G45" i="16"/>
  <c r="H45" i="15"/>
  <c r="G45" i="15"/>
  <c r="H45" i="14"/>
  <c r="G45" i="14"/>
  <c r="H45" i="13"/>
  <c r="G45" i="13"/>
  <c r="H45" i="12"/>
  <c r="G45" i="12"/>
  <c r="H45" i="11"/>
  <c r="G45" i="11"/>
  <c r="H45" i="10"/>
  <c r="G45" i="10"/>
  <c r="H45" i="9"/>
  <c r="G45" i="9"/>
  <c r="H45" i="8"/>
  <c r="G45" i="8"/>
  <c r="H45" i="7"/>
  <c r="G45" i="7"/>
  <c r="H45" i="6"/>
  <c r="G45" i="6"/>
  <c r="H45" i="5"/>
  <c r="G45" i="5"/>
  <c r="H45" i="4"/>
  <c r="G45" i="4"/>
  <c r="G45" i="3"/>
  <c r="H45" i="2"/>
  <c r="G45" i="2"/>
  <c r="H6" i="17" l="1"/>
  <c r="G26" i="1"/>
  <c r="G26" i="17" s="1"/>
  <c r="H26" i="1"/>
  <c r="H26" i="17" s="1"/>
  <c r="F71" i="17" l="1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F21" i="17"/>
  <c r="F20" i="17"/>
  <c r="E20" i="17"/>
  <c r="D20" i="17"/>
  <c r="F19" i="17"/>
  <c r="E19" i="17"/>
  <c r="D19" i="17"/>
  <c r="F18" i="17"/>
  <c r="E18" i="17"/>
  <c r="D18" i="17"/>
  <c r="F17" i="17"/>
  <c r="E17" i="17"/>
  <c r="D17" i="17"/>
  <c r="F15" i="17"/>
  <c r="E15" i="17"/>
  <c r="D15" i="17"/>
  <c r="F14" i="17"/>
  <c r="E14" i="17"/>
  <c r="D14" i="17"/>
  <c r="F13" i="17"/>
  <c r="F12" i="17"/>
  <c r="E12" i="17"/>
  <c r="D12" i="17"/>
  <c r="F11" i="17"/>
  <c r="E11" i="17"/>
  <c r="D11" i="17"/>
  <c r="F10" i="17"/>
  <c r="E10" i="17"/>
  <c r="D10" i="17"/>
  <c r="F8" i="17"/>
  <c r="E8" i="17"/>
  <c r="D8" i="17"/>
  <c r="F7" i="17"/>
  <c r="E7" i="17"/>
  <c r="D7" i="17"/>
  <c r="F6" i="17"/>
  <c r="F37" i="17" s="1"/>
  <c r="E35" i="16"/>
  <c r="D35" i="16"/>
  <c r="F26" i="16"/>
  <c r="E26" i="16"/>
  <c r="D26" i="16"/>
  <c r="E35" i="15"/>
  <c r="D35" i="15"/>
  <c r="F26" i="15"/>
  <c r="E26" i="15"/>
  <c r="E35" i="14"/>
  <c r="D35" i="14"/>
  <c r="E26" i="14"/>
  <c r="D26" i="14"/>
  <c r="E35" i="13"/>
  <c r="D35" i="13"/>
  <c r="E26" i="13"/>
  <c r="D26" i="13"/>
  <c r="E35" i="12"/>
  <c r="D35" i="12"/>
  <c r="F26" i="12"/>
  <c r="E26" i="12"/>
  <c r="D26" i="12"/>
  <c r="E35" i="11"/>
  <c r="D35" i="11"/>
  <c r="F26" i="11"/>
  <c r="E26" i="11"/>
  <c r="D26" i="11"/>
  <c r="E13" i="11"/>
  <c r="E13" i="17" s="1"/>
  <c r="D13" i="11"/>
  <c r="D13" i="17" s="1"/>
  <c r="F9" i="11"/>
  <c r="E9" i="11"/>
  <c r="D9" i="11"/>
  <c r="E6" i="11"/>
  <c r="E6" i="17" s="1"/>
  <c r="E37" i="17" s="1"/>
  <c r="D6" i="11"/>
  <c r="D6" i="17" s="1"/>
  <c r="E35" i="10"/>
  <c r="D35" i="10"/>
  <c r="E26" i="10"/>
  <c r="D26" i="10"/>
  <c r="F16" i="10"/>
  <c r="E16" i="10"/>
  <c r="D16" i="10"/>
  <c r="E35" i="9"/>
  <c r="D35" i="9"/>
  <c r="F26" i="9"/>
  <c r="E26" i="9"/>
  <c r="D26" i="9"/>
  <c r="F16" i="9"/>
  <c r="E16" i="9"/>
  <c r="D16" i="9"/>
  <c r="E35" i="8"/>
  <c r="D35" i="8"/>
  <c r="E26" i="8"/>
  <c r="D26" i="8"/>
  <c r="E35" i="7"/>
  <c r="D35" i="7"/>
  <c r="F26" i="7"/>
  <c r="E26" i="7"/>
  <c r="D26" i="7"/>
  <c r="E35" i="6"/>
  <c r="D35" i="6"/>
  <c r="F26" i="6"/>
  <c r="E26" i="6"/>
  <c r="D26" i="6"/>
  <c r="E35" i="5"/>
  <c r="D35" i="5"/>
  <c r="F26" i="5"/>
  <c r="E26" i="5"/>
  <c r="D26" i="5"/>
  <c r="E35" i="4"/>
  <c r="D35" i="4"/>
  <c r="F26" i="4"/>
  <c r="E26" i="4"/>
  <c r="D26" i="4"/>
  <c r="E35" i="3"/>
  <c r="D35" i="3"/>
  <c r="F26" i="3"/>
  <c r="E26" i="3"/>
  <c r="D26" i="3"/>
  <c r="E35" i="2"/>
  <c r="D35" i="2"/>
  <c r="F26" i="2"/>
  <c r="E26" i="2"/>
  <c r="D26" i="2"/>
  <c r="E21" i="2"/>
  <c r="E21" i="17" s="1"/>
  <c r="D21" i="2"/>
  <c r="D21" i="17" s="1"/>
  <c r="F16" i="2"/>
  <c r="F16" i="17" s="1"/>
  <c r="E16" i="2"/>
  <c r="E16" i="17" s="1"/>
  <c r="D16" i="2"/>
  <c r="E35" i="1"/>
  <c r="D35" i="1"/>
  <c r="F26" i="1"/>
  <c r="E26" i="1"/>
  <c r="D26" i="1"/>
  <c r="J12" i="18"/>
  <c r="H26" i="18"/>
  <c r="G75" i="18"/>
  <c r="AQ50" i="18"/>
  <c r="H7" i="18"/>
  <c r="D8" i="18"/>
  <c r="E8" i="18"/>
  <c r="F8" i="18"/>
  <c r="G8" i="18"/>
  <c r="H8" i="18"/>
  <c r="D9" i="18"/>
  <c r="E9" i="18"/>
  <c r="F9" i="18"/>
  <c r="G9" i="18"/>
  <c r="H9" i="18"/>
  <c r="D12" i="18"/>
  <c r="E12" i="18"/>
  <c r="F12" i="18"/>
  <c r="G12" i="18"/>
  <c r="H12" i="18"/>
  <c r="D13" i="18"/>
  <c r="E13" i="18"/>
  <c r="F13" i="18"/>
  <c r="G13" i="18"/>
  <c r="H13" i="18"/>
  <c r="D14" i="18"/>
  <c r="E14" i="18"/>
  <c r="F14" i="18"/>
  <c r="G14" i="18"/>
  <c r="H14" i="18"/>
  <c r="H15" i="18"/>
  <c r="D16" i="18"/>
  <c r="E16" i="18"/>
  <c r="F16" i="18"/>
  <c r="G16" i="18"/>
  <c r="H16" i="18"/>
  <c r="D17" i="18"/>
  <c r="E17" i="18"/>
  <c r="F17" i="18"/>
  <c r="G17" i="18"/>
  <c r="H17" i="18"/>
  <c r="D19" i="18"/>
  <c r="E19" i="18"/>
  <c r="F19" i="18"/>
  <c r="H19" i="18"/>
  <c r="D20" i="18"/>
  <c r="E20" i="18"/>
  <c r="F20" i="18"/>
  <c r="G20" i="18"/>
  <c r="H20" i="18"/>
  <c r="D21" i="18"/>
  <c r="E21" i="18"/>
  <c r="F21" i="18"/>
  <c r="G21" i="18"/>
  <c r="H21" i="18"/>
  <c r="D22" i="18"/>
  <c r="E22" i="18"/>
  <c r="F22" i="18"/>
  <c r="G22" i="18"/>
  <c r="H22" i="18"/>
  <c r="H23" i="18"/>
  <c r="D24" i="18"/>
  <c r="E24" i="18"/>
  <c r="F24" i="18"/>
  <c r="H24" i="18"/>
  <c r="D25" i="18"/>
  <c r="E25" i="18"/>
  <c r="F25" i="18"/>
  <c r="H25" i="18"/>
  <c r="D26" i="18"/>
  <c r="E26" i="18"/>
  <c r="F26" i="18"/>
  <c r="G26" i="18"/>
  <c r="D27" i="18"/>
  <c r="E27" i="18"/>
  <c r="F27" i="18"/>
  <c r="G27" i="18"/>
  <c r="H27" i="18"/>
  <c r="D29" i="18"/>
  <c r="E29" i="18"/>
  <c r="F29" i="18"/>
  <c r="G29" i="18"/>
  <c r="H29" i="18"/>
  <c r="D30" i="18"/>
  <c r="E30" i="18"/>
  <c r="F30" i="18"/>
  <c r="G30" i="18"/>
  <c r="H30" i="18"/>
  <c r="D31" i="18"/>
  <c r="E31" i="18"/>
  <c r="F31" i="18"/>
  <c r="G31" i="18"/>
  <c r="H31" i="18"/>
  <c r="D32" i="18"/>
  <c r="E32" i="18"/>
  <c r="F32" i="18"/>
  <c r="G32" i="18"/>
  <c r="H32" i="18"/>
  <c r="D71" i="18"/>
  <c r="E71" i="18"/>
  <c r="F71" i="18"/>
  <c r="G71" i="18"/>
  <c r="H71" i="18"/>
  <c r="D72" i="18"/>
  <c r="E72" i="18"/>
  <c r="F72" i="18"/>
  <c r="G72" i="18"/>
  <c r="H72" i="18"/>
  <c r="D73" i="18"/>
  <c r="E73" i="18"/>
  <c r="F73" i="18"/>
  <c r="G73" i="18"/>
  <c r="H73" i="18"/>
  <c r="D74" i="18"/>
  <c r="E74" i="18"/>
  <c r="F74" i="18"/>
  <c r="G74" i="18"/>
  <c r="H74" i="18"/>
  <c r="D75" i="18"/>
  <c r="E75" i="18"/>
  <c r="F75" i="18"/>
  <c r="H75" i="18"/>
  <c r="D16" i="17" l="1"/>
  <c r="D26" i="17"/>
  <c r="E26" i="17"/>
  <c r="F26" i="17"/>
  <c r="D18" i="18"/>
  <c r="G7" i="18"/>
  <c r="F15" i="18"/>
  <c r="E23" i="18"/>
  <c r="E7" i="18"/>
  <c r="D15" i="18"/>
  <c r="H18" i="18"/>
  <c r="F18" i="18"/>
  <c r="E18" i="18"/>
  <c r="D23" i="18"/>
  <c r="D7" i="18"/>
  <c r="G15" i="18"/>
  <c r="G23" i="18"/>
  <c r="F23" i="18"/>
  <c r="F7" i="18"/>
  <c r="E15" i="18"/>
  <c r="H28" i="18" l="1"/>
  <c r="F28" i="18"/>
  <c r="G28" i="18"/>
  <c r="D28" i="18"/>
  <c r="E28" i="18"/>
  <c r="G19" i="18"/>
  <c r="G18" i="18"/>
  <c r="G25" i="18"/>
  <c r="G22" i="14"/>
  <c r="G22" i="17" s="1"/>
  <c r="M20" i="20"/>
  <c r="X20" i="20"/>
  <c r="AI20" i="20"/>
  <c r="AT20" i="20"/>
  <c r="P20" i="20"/>
  <c r="AA20" i="20"/>
  <c r="AL20" i="20"/>
  <c r="R20" i="20"/>
  <c r="AC20" i="20"/>
  <c r="AQ20" i="20"/>
  <c r="V20" i="20"/>
  <c r="AR20" i="20"/>
  <c r="Q20" i="20"/>
  <c r="AP20" i="20"/>
  <c r="W20" i="20"/>
  <c r="AS20" i="20"/>
  <c r="Y20" i="20"/>
  <c r="AU20" i="20"/>
  <c r="Z20" i="20"/>
  <c r="H20" i="20"/>
  <c r="AG20" i="20"/>
  <c r="F20" i="20"/>
  <c r="AB20" i="20"/>
  <c r="I20" i="20"/>
  <c r="AH20" i="20"/>
  <c r="N20" i="20"/>
  <c r="AJ20" i="20"/>
  <c r="O20" i="20"/>
  <c r="AK20" i="20"/>
  <c r="G20" i="20"/>
  <c r="E20" i="20"/>
  <c r="G24" i="18" l="1"/>
</calcChain>
</file>

<file path=xl/sharedStrings.xml><?xml version="1.0" encoding="utf-8"?>
<sst xmlns="http://schemas.openxmlformats.org/spreadsheetml/2006/main" count="4138" uniqueCount="325">
  <si>
    <t>¹</t>
  </si>
  <si>
    <t>Õ/íýãæ</t>
  </si>
  <si>
    <t>Áàéãóóëàãäñàí îí</t>
  </si>
  <si>
    <t>Áàãèéí òîî</t>
  </si>
  <si>
    <t>Íóòàã äýâñãýðèéí õýìæýý</t>
  </si>
  <si>
    <t>¯¿íýýñ:   ýðýãòýé</t>
  </si>
  <si>
    <t xml:space="preserve">               ýìýãòýé</t>
  </si>
  <si>
    <t>Õ¿í àìûí íÿãòøèë</t>
  </si>
  <si>
    <t>0-18 õ¿ðòýëõ íàñíû õ¿¿õýä</t>
  </si>
  <si>
    <t>Ñóìûí òºâä àìüäàðäàã õ¿í àì</t>
  </si>
  <si>
    <t>Õºäºº àìüäàðäàã õ¿í àì</t>
  </si>
  <si>
    <t xml:space="preserve">ªðõèéí òîî </t>
  </si>
  <si>
    <t>¯¿íýýñ:   ñóìûí òºâä</t>
  </si>
  <si>
    <t xml:space="preserve">               õºäººä</t>
  </si>
  <si>
    <t>Òºðñºí õ¿¿õýä</t>
  </si>
  <si>
    <t>Íàñ áàðñàí õ¿í</t>
  </si>
  <si>
    <t>Öýâýð ºñºëò</t>
  </si>
  <si>
    <t>Øèëæèæ èðñýí</t>
  </si>
  <si>
    <t>Øèëæèæ ÿâñàí</t>
  </si>
  <si>
    <t>Ýäèéí çàñãèéí èäýâõèòýé õ¿í àì</t>
  </si>
  <si>
    <t>Àæèëëàãñàä</t>
  </si>
  <si>
    <t>Á¿ðòãýëòýé àæèëã¿é÷¿¿ä</t>
  </si>
  <si>
    <t>¯¿íýýñ:   öàõèëãààí ãýðýëòýé</t>
  </si>
  <si>
    <t xml:space="preserve">               òåëåâèçîðòýé</t>
  </si>
  <si>
    <t xml:space="preserve">               àâòîìàøèíòàé</t>
  </si>
  <si>
    <t>¯¿íýýñ:     òýìýý</t>
  </si>
  <si>
    <t xml:space="preserve">                 àäóó</t>
  </si>
  <si>
    <t xml:space="preserve">                 ¿õýð</t>
  </si>
  <si>
    <t xml:space="preserve">                 õîíü</t>
  </si>
  <si>
    <t xml:space="preserve">                 ÿìàà</t>
  </si>
  <si>
    <t>Õýýëòýã÷ ìàë</t>
  </si>
  <si>
    <t>Ìàëûí ç¿é áóñ õîðîãäîë</t>
  </si>
  <si>
    <t>100 õ¿ðòýë òîëãîé ìàëòàé ºðõ</t>
  </si>
  <si>
    <t>101-200 õ¿ðòýë òîëãîé ìàëòàé ºðõ</t>
  </si>
  <si>
    <t>201-500 õ¿ðòýë òîëãîé ìàëòàé ºðõ</t>
  </si>
  <si>
    <t>Òàðèàëñàí òàëáàé</t>
  </si>
  <si>
    <t>¯¿íýýñ:         ¿ð òàðèà</t>
  </si>
  <si>
    <t xml:space="preserve">                     òºìñ</t>
  </si>
  <si>
    <t xml:space="preserve">                     õ¿íñíèé íîãîî</t>
  </si>
  <si>
    <t>Áýëòãýñýí õàäëàí</t>
  </si>
  <si>
    <t>Õóðààñàí óðãàö</t>
  </si>
  <si>
    <t>Ñóóðèí òåëåôîí öýãèéí òîî</t>
  </si>
  <si>
    <t>Íÿëõàñûí ýíäýãäýë</t>
  </si>
  <si>
    <t>Á¿ðòãýãäñýí ãýìò õýðýã</t>
  </si>
  <si>
    <t>òîî</t>
  </si>
  <si>
    <t>êì2</t>
  </si>
  <si>
    <t>õóâü</t>
  </si>
  <si>
    <t>ãà</t>
  </si>
  <si>
    <t>òí</t>
  </si>
  <si>
    <t>501-999 õ¿ðòýë òîëãîé ìàëòàé ºðõ</t>
  </si>
  <si>
    <t>¯ç¿¿ëýëò</t>
  </si>
  <si>
    <t>2009 îí</t>
  </si>
  <si>
    <t>2010 îí</t>
  </si>
  <si>
    <t>2011 îí</t>
  </si>
  <si>
    <t>2012 îí</t>
  </si>
  <si>
    <t>2013 îí</t>
  </si>
  <si>
    <t xml:space="preserve">Хөдөлмөрийн насны хүн ам </t>
  </si>
  <si>
    <t>тоо</t>
  </si>
  <si>
    <t>Á¿òýí ºí÷èí õ¿¿õýä</t>
  </si>
  <si>
    <t>ªðõ òîëãîéëñîí õ¿í</t>
  </si>
  <si>
    <t>Õàãàñ ºí÷èí õ¿¿õýä</t>
  </si>
  <si>
    <t>Õºãæëèéí áýðõøýýëòýé õ¿í</t>
  </si>
  <si>
    <t>ñàÿ.òºã</t>
  </si>
  <si>
    <t>Гэрлэлт</t>
  </si>
  <si>
    <t xml:space="preserve">Цуцлалт </t>
  </si>
  <si>
    <t>-</t>
  </si>
  <si>
    <t>сая.òºã</t>
  </si>
  <si>
    <t>Аж үйлдвэрийн бүтээгдэхүүн үйлдвэрлэлт</t>
  </si>
  <si>
    <t>Аж үйлдвэрийн бүтээгдэхүүн борлуулалт</t>
  </si>
  <si>
    <t>Äóíäàæ íàñëàëò</t>
  </si>
  <si>
    <t>Аймгийн 1 хүнд ногдох ДНБ</t>
  </si>
  <si>
    <t xml:space="preserve">Áàðèëãà óãñðàëò, èõ çàñâàðûí àæèë </t>
  </si>
  <si>
    <t>Àâòî ìàøèíû òîî</t>
  </si>
  <si>
    <t>Àðèëæààíû áàíêíû çýýëèéí ºðèéí ¿ëäýãäýë</t>
  </si>
  <si>
    <t>Àðèëæààíû áàíêèíä áàéãàà èðãýäèéí õàäãàëàìæ</t>
  </si>
  <si>
    <t>Àðèëæààíû áàíêíû ÷àíàðã¿é çýýëèéí ºðèéí ¿ëäýãäýë</t>
  </si>
  <si>
    <t>Мîíãîë óëñûí  ДНБ¿òýýãäýõ¿¿í</t>
  </si>
  <si>
    <t>Мîíãîë óëñûí 1 хүнд ногдох ДНБ</t>
  </si>
  <si>
    <t>Îðîí íóòãèéí òºñâèéí óðñãàë îðëîãî</t>
  </si>
  <si>
    <t>Îðîí íóòãèéí òºñâèéí áàéãóóëëàãóóäûí íèéò çàðëàãà</t>
  </si>
  <si>
    <t xml:space="preserve">Îðîí íóòãèéí òºñâèéí ñàíõ¿¿ãèéí äýìæëýã </t>
  </si>
  <si>
    <t>Ñóóðèí õ¿í àì</t>
  </si>
  <si>
    <t>Àéìãèéí ДНБ¿òýýãäýõ¿¿í</t>
  </si>
  <si>
    <t>Àæèëã¿éäëèéí ò¿âøèí</t>
  </si>
  <si>
    <t>267096.2*</t>
  </si>
  <si>
    <t>7.0*</t>
  </si>
  <si>
    <t>849*</t>
  </si>
  <si>
    <t>25626*</t>
  </si>
  <si>
    <t>4.5*</t>
  </si>
  <si>
    <t>17550173.2*</t>
  </si>
  <si>
    <t>6.0*</t>
  </si>
  <si>
    <t>ªðõ</t>
  </si>
  <si>
    <t>Øèëæèæ èðñýí хүн</t>
  </si>
  <si>
    <t>Øèëæèæ ÿâñàí хүн</t>
  </si>
  <si>
    <t xml:space="preserve">Хөдөлмөрийн насны хүн </t>
  </si>
  <si>
    <t>Ìàëòàé ºðõ</t>
  </si>
  <si>
    <t>Ìàë÷èí ºðõ</t>
  </si>
  <si>
    <t>Ìàë÷ид</t>
  </si>
  <si>
    <t>Нийт мал</t>
  </si>
  <si>
    <t>Ìÿíãàò ìàë÷ид</t>
  </si>
  <si>
    <t>Íîîñíû óðàìøóóëàëд хамрагдсан ìàë÷èí</t>
  </si>
  <si>
    <t>Ñóóðèí òåëåôîí öýã</t>
  </si>
  <si>
    <t>Åðºíõèé áîëîâñðîëûí ñóðãóóëь</t>
  </si>
  <si>
    <t>Ерөнхий боловсролын сургуульд суралцагчид</t>
  </si>
  <si>
    <t>Ерөнхий боловсролын сургуулийн багш</t>
  </si>
  <si>
    <t>Ýìíýëýãèéí áàéãóóëëàãа</t>
  </si>
  <si>
    <t>Èõ ýì÷</t>
  </si>
  <si>
    <t>Áàãà ýì÷ áîëîí ñóâèëàã÷</t>
  </si>
  <si>
    <r>
      <t xml:space="preserve">ÁÓËÃÀÍ ÀÉÌÃÈÉÍ </t>
    </r>
    <r>
      <rPr>
        <b/>
        <i/>
        <sz val="11"/>
        <color theme="1"/>
        <rFont val="Arial Mon"/>
        <family val="2"/>
      </rPr>
      <t>íèéãэì, эдийн засгийн ¿íäñýí ¿ç¿¿ëýëò¿¿ä</t>
    </r>
  </si>
  <si>
    <t>27546*</t>
  </si>
  <si>
    <t>Бизнес регистрийн санд бүртгэлтэй үйл ажиллагаа явуулж байгаа ААНБайгууллага</t>
  </si>
  <si>
    <t xml:space="preserve">тоо </t>
  </si>
  <si>
    <t>Ìàë÷èí ºðх</t>
  </si>
  <si>
    <t xml:space="preserve">Нийт мал </t>
  </si>
  <si>
    <t xml:space="preserve">Îëãîñîí íîîñíû óðàìøóóëàë </t>
  </si>
  <si>
    <t>Åðºíõèé áîëîâñðîëûí ñóðãóóëьд сóðàëöàã÷иä</t>
  </si>
  <si>
    <t>Åðºíõèé áîëîâñðîëûí ñóðãóóëийн багш</t>
  </si>
  <si>
    <t>2011 он</t>
  </si>
  <si>
    <t>2012 он</t>
  </si>
  <si>
    <t>2013 он</t>
  </si>
  <si>
    <t>Äýýä</t>
  </si>
  <si>
    <t>Òóñãàé äóíä</t>
  </si>
  <si>
    <t>Ìýðãýæëèéí àíõàí øàòíû</t>
  </si>
  <si>
    <t>Бүрэн дунд</t>
  </si>
  <si>
    <t>Суурь</t>
  </si>
  <si>
    <t xml:space="preserve">Бага </t>
  </si>
  <si>
    <t>Боловсролгүй</t>
  </si>
  <si>
    <t>Шинээр бүртгүүлсэн иргэдийн тоо</t>
  </si>
  <si>
    <t xml:space="preserve">Ажилд зуучлагдан орсон иргэдийн тоо </t>
  </si>
  <si>
    <t>ñóìûí òºâä</t>
  </si>
  <si>
    <t>õºäººä</t>
  </si>
  <si>
    <t>2009 он</t>
  </si>
  <si>
    <t>2010 он</t>
  </si>
  <si>
    <t xml:space="preserve">2009 он </t>
  </si>
  <si>
    <t xml:space="preserve">2010 он </t>
  </si>
  <si>
    <t xml:space="preserve">2011 он </t>
  </si>
  <si>
    <t xml:space="preserve">2012 он </t>
  </si>
  <si>
    <t xml:space="preserve">Амаржсан эх </t>
  </si>
  <si>
    <t>Амьд төрсөн хүүхэд</t>
  </si>
  <si>
    <t>Нялхасын эндэгдэл</t>
  </si>
  <si>
    <t xml:space="preserve">5 хүртэлх насандаа эндсэн хүүхэд </t>
  </si>
  <si>
    <t>Халдварт ө</t>
  </si>
  <si>
    <t>2008-2009</t>
  </si>
  <si>
    <t>2009-2010</t>
  </si>
  <si>
    <t>2010-2011</t>
  </si>
  <si>
    <t>2011-2012</t>
  </si>
  <si>
    <t>2012-2013</t>
  </si>
  <si>
    <t>2013-2014</t>
  </si>
  <si>
    <t>ky</t>
  </si>
  <si>
    <t>sur</t>
  </si>
  <si>
    <t>бага</t>
  </si>
  <si>
    <t>дунд</t>
  </si>
  <si>
    <t>ахалх</t>
  </si>
  <si>
    <t>Халамжийн тэтгэвэр</t>
  </si>
  <si>
    <t>Нийгмийн халамжийн үйлчилгээний болон хөнгөлөлт</t>
  </si>
  <si>
    <t>Алдарт эхийн одонгийн мөнгө</t>
  </si>
  <si>
    <t>2012 I-XII</t>
  </si>
  <si>
    <t>2013 I-XII</t>
  </si>
  <si>
    <t>Аймгийн дүн</t>
  </si>
  <si>
    <t xml:space="preserve">Ажилгүйдлийн сангийн </t>
  </si>
  <si>
    <t>Тэтгэмжийн даатгалын сангийн</t>
  </si>
  <si>
    <t xml:space="preserve">ҮОМШӨ даатгалын сангийн </t>
  </si>
  <si>
    <t xml:space="preserve">Тэтгэврийн даатгалын сангийн </t>
  </si>
  <si>
    <t>Эрүүл мэндийн даатгалын сангийн</t>
  </si>
  <si>
    <t xml:space="preserve"> ýðýãòýé</t>
  </si>
  <si>
    <t>ýìýãòýé</t>
  </si>
  <si>
    <t>ýðýãòýé</t>
  </si>
  <si>
    <t>Бүтэн энчин</t>
  </si>
  <si>
    <t>Хагас өнчин</t>
  </si>
  <si>
    <t>Хөгжлийн бэрхшээлтэй хүний тоо</t>
  </si>
  <si>
    <t>Өрх толгойлсон эхийн тоо</t>
  </si>
  <si>
    <t>3 хүртэлх гишүүнтэй</t>
  </si>
  <si>
    <t>3-5 гишүүнтэй</t>
  </si>
  <si>
    <t>6, түүнээс дээш гишүүнтэй</t>
  </si>
  <si>
    <t>2009 I-XII</t>
  </si>
  <si>
    <t>2010 I-XII</t>
  </si>
  <si>
    <t>2011 I-XII</t>
  </si>
  <si>
    <t>Нийт хохирол</t>
  </si>
  <si>
    <t>Нөхөн төлүүлсэн</t>
  </si>
  <si>
    <t>2012-XII</t>
  </si>
  <si>
    <t>2013-XII</t>
  </si>
  <si>
    <t xml:space="preserve">Дотоодын нийт бүтээгдэхүүн </t>
  </si>
  <si>
    <t>2013*</t>
  </si>
  <si>
    <t>төмс</t>
  </si>
  <si>
    <t>хүнсний ногоо</t>
  </si>
  <si>
    <t>үр тариа</t>
  </si>
  <si>
    <t>mfjflm</t>
  </si>
  <si>
    <t>jhjj</t>
  </si>
  <si>
    <t>lkjk</t>
  </si>
  <si>
    <t xml:space="preserve">2013 он </t>
  </si>
  <si>
    <t>2014 он</t>
  </si>
  <si>
    <t>2015 он</t>
  </si>
  <si>
    <t>f</t>
  </si>
  <si>
    <t xml:space="preserve">Сумдаар </t>
  </si>
  <si>
    <t xml:space="preserve">Булган </t>
  </si>
  <si>
    <t>Баян-Агт</t>
  </si>
  <si>
    <t xml:space="preserve">Баяннуур </t>
  </si>
  <si>
    <t>Бугат</t>
  </si>
  <si>
    <t>Бүрэгхангай</t>
  </si>
  <si>
    <t>Гурванбулаг</t>
  </si>
  <si>
    <t>Дашинчилэн</t>
  </si>
  <si>
    <t>Могод</t>
  </si>
  <si>
    <t>Орхон</t>
  </si>
  <si>
    <t>Рашаант</t>
  </si>
  <si>
    <t>Сайхан</t>
  </si>
  <si>
    <t>Сэлэнгэ</t>
  </si>
  <si>
    <t>Тэшиг</t>
  </si>
  <si>
    <t>Хангал</t>
  </si>
  <si>
    <t>Хишиг-Өндөр</t>
  </si>
  <si>
    <t>Хутаг-Өндөр</t>
  </si>
  <si>
    <r>
      <t xml:space="preserve">ÁÓËÃÀÍ ÀÉÌÃÈÉÍ </t>
    </r>
    <r>
      <rPr>
        <b/>
        <i/>
        <sz val="10"/>
        <color theme="1"/>
        <rFont val="Arial Mon"/>
        <family val="2"/>
        <charset val="204"/>
      </rPr>
      <t>íèéãэì, эдийн засгийн ¿íäñýí ¿ç¿¿ëýëò¿¿ä</t>
    </r>
  </si>
  <si>
    <t xml:space="preserve">он </t>
  </si>
  <si>
    <t xml:space="preserve">Оноор </t>
  </si>
  <si>
    <t>Хүн ам зүйн ачаалал</t>
  </si>
  <si>
    <t>хувь</t>
  </si>
  <si>
    <t>Нèéãэì, эдийн засгийн ¿íäñýí ¿ç¿¿ëýëò¿¿ä</t>
  </si>
  <si>
    <t xml:space="preserve">СТАТИСТИКИЙН ХЭЛТЭС </t>
  </si>
  <si>
    <t xml:space="preserve">bulgan.nso.mn        Хэлтсийн вэб сайт </t>
  </si>
  <si>
    <t xml:space="preserve">www.1212.mn         Статистикийн мэдээллийн нэгдсэн сан </t>
  </si>
  <si>
    <t>19001212              70342766</t>
  </si>
  <si>
    <t>2016 он</t>
  </si>
  <si>
    <t>2017 он</t>
  </si>
  <si>
    <t>2018 он</t>
  </si>
  <si>
    <t>1000-дээш толгой малтай өрх</t>
  </si>
  <si>
    <t>Үзүүлэлт</t>
  </si>
  <si>
    <t>Байгуулагдсан он</t>
  </si>
  <si>
    <t>Багийн тоо</t>
  </si>
  <si>
    <t>Нутаг дэвсгэрийн хэмжээ</t>
  </si>
  <si>
    <t>Суурин хүн ам</t>
  </si>
  <si>
    <t>Үүнээс:   эрэгтэй</t>
  </si>
  <si>
    <t xml:space="preserve">                эмэгтэй</t>
  </si>
  <si>
    <t>БУЛГАН АЙМГИЙН нийгэм, эдийн засгийн үндсэн үзүүлэлтүүд</t>
  </si>
  <si>
    <t>Хүн амын нягтшил</t>
  </si>
  <si>
    <t>0-18 хүртэлх насны хүүхэд</t>
  </si>
  <si>
    <t>Сумын төвд амьдардаг хүн ам</t>
  </si>
  <si>
    <t>Хөдөө амьдардаг хүн ам</t>
  </si>
  <si>
    <t xml:space="preserve">Өрхийн тоо </t>
  </si>
  <si>
    <t>Үүнээс:   сумын төвд</t>
  </si>
  <si>
    <t xml:space="preserve">                 хөдөөд</t>
  </si>
  <si>
    <t>Өрх толгойлсон хүн</t>
  </si>
  <si>
    <t>Бүтэн өнчин хүүхэд</t>
  </si>
  <si>
    <t>Хагас өнчин хүүхэд</t>
  </si>
  <si>
    <t>Хөгжлийн бэрхшээлтэй хүн</t>
  </si>
  <si>
    <t>Төрсөн хүүхэд</t>
  </si>
  <si>
    <t>Нас барсан хүн</t>
  </si>
  <si>
    <t>Цэвэр өсөлт</t>
  </si>
  <si>
    <t>Шилжиж ирсэн</t>
  </si>
  <si>
    <t>Шилжиж явсан</t>
  </si>
  <si>
    <t>Эдийн засгийн идэвхитэй хүн ам</t>
  </si>
  <si>
    <t>Ажиллагсад</t>
  </si>
  <si>
    <t>Бүртгэлтэй ажилгүйчүүд</t>
  </si>
  <si>
    <t>Ажилгүйдлийн түвшин</t>
  </si>
  <si>
    <t>Аймгийн ДНБүтээгдэхүүн</t>
  </si>
  <si>
    <t>Монгол улсын  ДНБүтээгдэхүүн</t>
  </si>
  <si>
    <t>Монгол улсын 1 хүнд ногдох ДНБ</t>
  </si>
  <si>
    <t>Орон нутгийн төсвийн урсгал орлого</t>
  </si>
  <si>
    <t>Орон нутгийн төсвийн байгууллагуудын нийт зарлага</t>
  </si>
  <si>
    <t xml:space="preserve">Орон нутгийн төсвийн санхүүгийн дэмжлэг </t>
  </si>
  <si>
    <t xml:space="preserve">Барилга угсралт, их засварын ажил </t>
  </si>
  <si>
    <t>Малтай өрх</t>
  </si>
  <si>
    <t>Малчин өрх</t>
  </si>
  <si>
    <t>Үүнээс:   цахилгаан гэрэлтэй</t>
  </si>
  <si>
    <t xml:space="preserve">               телевизортэй</t>
  </si>
  <si>
    <t xml:space="preserve">               автомашинтай</t>
  </si>
  <si>
    <t>Малчид</t>
  </si>
  <si>
    <t>Үүнээс:     тэмээ</t>
  </si>
  <si>
    <t xml:space="preserve">                 адуу</t>
  </si>
  <si>
    <t xml:space="preserve">                 үхэр</t>
  </si>
  <si>
    <t xml:space="preserve">                 хонь</t>
  </si>
  <si>
    <t xml:space="preserve">                 ямаа</t>
  </si>
  <si>
    <t>Хээлтэгч мал</t>
  </si>
  <si>
    <t>Малын зүй бус хорогдол</t>
  </si>
  <si>
    <t>100 хүртэл толгой малтай өрх</t>
  </si>
  <si>
    <t>101-200 хүртэл толгой малтай өрх</t>
  </si>
  <si>
    <t>201-500 хүртэл толгой малтай өрх</t>
  </si>
  <si>
    <t>501-999 хүртэл толгой малтай өрх</t>
  </si>
  <si>
    <t>Мянгат малчид</t>
  </si>
  <si>
    <t>Тариалсан талбай</t>
  </si>
  <si>
    <t>Үүнээс:         үр тариа</t>
  </si>
  <si>
    <t xml:space="preserve">                     төмс</t>
  </si>
  <si>
    <t xml:space="preserve">                     хүнсний ногоо</t>
  </si>
  <si>
    <t>Хураасан ургац</t>
  </si>
  <si>
    <t>Бэлтгэсэн хадлан</t>
  </si>
  <si>
    <t>Суурин телефон цэгийн тоо</t>
  </si>
  <si>
    <t>Ерөнхий боловсролын сургууль</t>
  </si>
  <si>
    <t>Эмнэлэгийн байгууллага</t>
  </si>
  <si>
    <t>Их эмч</t>
  </si>
  <si>
    <t>Бага эмч болон сувилагч</t>
  </si>
  <si>
    <t>Арилжааны банкны зээлийн өрийн үлдэгдэл</t>
  </si>
  <si>
    <t>Арилжааны банкинд байгаа иргэдийн хадгаламж</t>
  </si>
  <si>
    <t>Арилжааны банкны чанаргүй зээлийн өрийн үлдэгдэл</t>
  </si>
  <si>
    <t>Авто машины тоо</t>
  </si>
  <si>
    <t>Бүртгэгдсэн гэмт хэрэг</t>
  </si>
  <si>
    <t>км2</t>
  </si>
  <si>
    <t>сая.төг</t>
  </si>
  <si>
    <t>га</t>
  </si>
  <si>
    <t>тн</t>
  </si>
  <si>
    <t>БУЛГАН СУМЫН нийгэм, эдийн засгийн үндсэн үзүүлэлтүүд</t>
  </si>
  <si>
    <t xml:space="preserve">               эмэгтэй</t>
  </si>
  <si>
    <t>0-19 хүртэлх насны хүүхэд</t>
  </si>
  <si>
    <t>Өрх</t>
  </si>
  <si>
    <t xml:space="preserve">               хөдөөд</t>
  </si>
  <si>
    <t>Шилжиж ирсэн хүн</t>
  </si>
  <si>
    <t>Шилжиж явсан хүн</t>
  </si>
  <si>
    <t xml:space="preserve">Эдийн засгийн идэвхитэй хүн </t>
  </si>
  <si>
    <t xml:space="preserve">Ажилгүйдлийн түвшин </t>
  </si>
  <si>
    <t>Суурин телефон цэг</t>
  </si>
  <si>
    <t>БАЯН-АГТ СУМЫН нийгэм, эдийн засгийн үндсэн үзүүлэлтүүд</t>
  </si>
  <si>
    <t xml:space="preserve">Малчид </t>
  </si>
  <si>
    <t>Х/нэгж</t>
  </si>
  <si>
    <t>БАЯННУУР СУМЫН нийгэм, эдийн засгийн үндсэн үзүүлэлтүүд</t>
  </si>
  <si>
    <t>БУГАТ СУМЫН нийгэм, эдийн засгийн үндсэн үзүүлэлтүүд</t>
  </si>
  <si>
    <t>БҮРЭГХАНГАЙ СУМЫН нийгэм, эдийн засгийн үндсэн үзүүлэлтүүд</t>
  </si>
  <si>
    <t>ГУРВАНБУЛАГ СУМЫН нийгэм, эдийн засгийн үндсэн үзүүлэлтүүд</t>
  </si>
  <si>
    <t>ДАШИНЧИЛЭН СУМЫН нийгэм, эдийн засгийн үндсэн үзүүлэлтүүд</t>
  </si>
  <si>
    <t>МОГОД СУМЫН нийгэм, эдийн засгийн үндсэн үзүүлэлтүүд</t>
  </si>
  <si>
    <t>ОРХОН СУМЫН нийгэм, эдийн засгийн үндсэн үзүүлэлтүүд</t>
  </si>
  <si>
    <t>РАШААНТ СУМЫН нийгэм, эдийн засгийн үндсэн үзүүлэлтүүд</t>
  </si>
  <si>
    <t>САЙХАН СУМЫН нийгэм, эдийн засгийн үндсэн үзүүлэлтүүд</t>
  </si>
  <si>
    <t>СЭЛЭНГЭ СУМЫН нийгэм, эдийн засгийн үндсэн үзүүлэлтүүд</t>
  </si>
  <si>
    <t>ТЭШИГ СУМЫН нийгэм, эдийн засгийн үндсэн үзүүлэлтүүд</t>
  </si>
  <si>
    <t>ХАНГАЛ СУМЫН нийгэм, эдийн засгийн үндсэн үзүүлэлтүүд</t>
  </si>
  <si>
    <t>ХИШИГ-ӨНДӨР СУМЫН нийгэм, эдийн засгийн үндсэн үзүүлэлтүүд</t>
  </si>
  <si>
    <t>ХУТАГ-ӨНДӨР СУМЫН нийгэм, эдийн засгийн үндсэн үзүүлэлтүүд</t>
  </si>
  <si>
    <t>2011он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</si>
</sst>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color rgb="FF7030A0"/>
      <name val="Arial Mon"/>
      <family val="2"/>
    </font>
    <font>
      <sz val="10"/>
      <name val="Arial"/>
      <family val="2"/>
    </font>
    <font>
      <sz val="10"/>
      <name val="Arial Mon"/>
      <family val="2"/>
    </font>
    <font>
      <b/>
      <sz val="11"/>
      <color theme="1"/>
      <name val="Arial Mon"/>
      <family val="2"/>
    </font>
    <font>
      <b/>
      <i/>
      <sz val="11"/>
      <color theme="1"/>
      <name val="Arial Mon"/>
      <family val="2"/>
    </font>
    <font>
      <sz val="10"/>
      <color theme="1"/>
      <name val="Arial Mon"/>
      <family val="2"/>
    </font>
    <font>
      <sz val="9"/>
      <color theme="1"/>
      <name val="Arial Mon"/>
      <family val="2"/>
    </font>
    <font>
      <sz val="8"/>
      <color theme="1"/>
      <name val="Arial Mon"/>
      <family val="2"/>
    </font>
    <font>
      <sz val="10"/>
      <color rgb="FF000000"/>
      <name val="Arial Mon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 Mon"/>
      <family val="2"/>
    </font>
    <font>
      <sz val="10"/>
      <color rgb="FFFF0000"/>
      <name val="Arial Mon"/>
      <family val="2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Mon"/>
      <family val="2"/>
      <charset val="204"/>
    </font>
    <font>
      <sz val="11"/>
      <color theme="1"/>
      <name val="Arial Mon"/>
      <family val="2"/>
      <charset val="204"/>
    </font>
    <font>
      <sz val="10"/>
      <color theme="1"/>
      <name val="Arial Mon"/>
      <family val="2"/>
      <charset val="204"/>
    </font>
    <font>
      <b/>
      <sz val="10"/>
      <color theme="1"/>
      <name val="Arial Mon"/>
      <family val="2"/>
      <charset val="204"/>
    </font>
    <font>
      <b/>
      <i/>
      <sz val="10"/>
      <color theme="1"/>
      <name val="Arial Mon"/>
      <family val="2"/>
      <charset val="204"/>
    </font>
    <font>
      <sz val="10"/>
      <color rgb="FFFF0000"/>
      <name val="Arial Mon"/>
      <family val="2"/>
      <charset val="204"/>
    </font>
    <font>
      <sz val="11"/>
      <name val="Arial Mon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 Mon"/>
      <family val="2"/>
      <charset val="204"/>
    </font>
    <font>
      <b/>
      <sz val="10"/>
      <name val="Arial Mon"/>
      <family val="2"/>
      <charset val="204"/>
    </font>
    <font>
      <sz val="10"/>
      <color rgb="FF7030A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96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164" fontId="7" fillId="2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right" vertical="center"/>
    </xf>
    <xf numFmtId="164" fontId="19" fillId="0" borderId="1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/>
    </xf>
    <xf numFmtId="1" fontId="19" fillId="0" borderId="1" xfId="0" applyNumberFormat="1" applyFont="1" applyBorder="1" applyAlignment="1">
      <alignment horizontal="right" vertical="center"/>
    </xf>
    <xf numFmtId="1" fontId="19" fillId="2" borderId="1" xfId="0" applyNumberFormat="1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 wrapText="1"/>
    </xf>
    <xf numFmtId="0" fontId="17" fillId="4" borderId="0" xfId="0" applyFont="1" applyFill="1" applyAlignment="1">
      <alignment vertical="center"/>
    </xf>
    <xf numFmtId="1" fontId="19" fillId="4" borderId="1" xfId="0" applyNumberFormat="1" applyFont="1" applyFill="1" applyBorder="1" applyAlignment="1">
      <alignment horizontal="right" vertical="center"/>
    </xf>
    <xf numFmtId="164" fontId="19" fillId="4" borderId="1" xfId="0" applyNumberFormat="1" applyFont="1" applyFill="1" applyBorder="1" applyAlignment="1">
      <alignment horizontal="right" vertical="center"/>
    </xf>
    <xf numFmtId="0" fontId="19" fillId="4" borderId="0" xfId="0" applyFont="1" applyFill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2" fillId="4" borderId="1" xfId="0" applyFont="1" applyFill="1" applyBorder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right" vertical="center"/>
    </xf>
    <xf numFmtId="164" fontId="19" fillId="2" borderId="1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vertical="center" wrapText="1"/>
    </xf>
    <xf numFmtId="164" fontId="17" fillId="2" borderId="1" xfId="0" applyNumberFormat="1" applyFont="1" applyFill="1" applyBorder="1" applyAlignment="1">
      <alignment horizontal="right" vertical="center" wrapText="1"/>
    </xf>
    <xf numFmtId="164" fontId="17" fillId="2" borderId="1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vertical="center" wrapText="1"/>
    </xf>
    <xf numFmtId="1" fontId="17" fillId="2" borderId="1" xfId="0" applyNumberFormat="1" applyFont="1" applyFill="1" applyBorder="1" applyAlignment="1">
      <alignment horizontal="right" vertical="center" wrapText="1"/>
    </xf>
    <xf numFmtId="0" fontId="28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164" fontId="31" fillId="0" borderId="1" xfId="0" applyNumberFormat="1" applyFont="1" applyBorder="1" applyAlignment="1">
      <alignment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164" fontId="31" fillId="0" borderId="1" xfId="0" applyNumberFormat="1" applyFont="1" applyBorder="1"/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1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3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right" vertical="center"/>
    </xf>
    <xf numFmtId="164" fontId="34" fillId="0" borderId="1" xfId="0" applyNumberFormat="1" applyFont="1" applyBorder="1" applyAlignment="1">
      <alignment vertical="center"/>
    </xf>
    <xf numFmtId="164" fontId="34" fillId="0" borderId="1" xfId="0" applyNumberFormat="1" applyFont="1" applyBorder="1" applyAlignment="1">
      <alignment horizontal="right" vertical="center"/>
    </xf>
    <xf numFmtId="0" fontId="34" fillId="0" borderId="1" xfId="0" applyFont="1" applyBorder="1" applyAlignment="1">
      <alignment vertical="center" wrapText="1"/>
    </xf>
    <xf numFmtId="0" fontId="34" fillId="2" borderId="1" xfId="0" applyFont="1" applyFill="1" applyBorder="1" applyAlignment="1">
      <alignment horizontal="right" vertical="center"/>
    </xf>
    <xf numFmtId="164" fontId="34" fillId="2" borderId="1" xfId="0" applyNumberFormat="1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0" fontId="34" fillId="0" borderId="6" xfId="0" applyFont="1" applyFill="1" applyBorder="1" applyAlignment="1">
      <alignment horizontal="right" vertical="center"/>
    </xf>
    <xf numFmtId="0" fontId="34" fillId="0" borderId="6" xfId="0" applyFont="1" applyBorder="1" applyAlignment="1">
      <alignment horizontal="right" vertical="center"/>
    </xf>
    <xf numFmtId="0" fontId="34" fillId="2" borderId="1" xfId="0" applyFont="1" applyFill="1" applyBorder="1" applyAlignment="1">
      <alignment horizontal="right"/>
    </xf>
    <xf numFmtId="0" fontId="12" fillId="0" borderId="0" xfId="0" applyFont="1" applyAlignment="1">
      <alignment horizontal="center" vertical="center"/>
    </xf>
    <xf numFmtId="164" fontId="33" fillId="0" borderId="1" xfId="0" applyNumberFormat="1" applyFont="1" applyBorder="1" applyAlignment="1">
      <alignment horizontal="right" vertical="center"/>
    </xf>
    <xf numFmtId="164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right" vertical="center"/>
    </xf>
    <xf numFmtId="0" fontId="3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textRotation="90" wrapText="1"/>
    </xf>
    <xf numFmtId="0" fontId="19" fillId="2" borderId="4" xfId="0" applyFont="1" applyFill="1" applyBorder="1" applyAlignment="1">
      <alignment horizontal="center" vertical="center" textRotation="90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</cellXfs>
  <cellStyles count="6">
    <cellStyle name="Normal" xfId="0" builtinId="0"/>
    <cellStyle name="Normal 10" xfId="1"/>
    <cellStyle name="Normal 11" xfId="2"/>
    <cellStyle name="Normal 14" xfId="4"/>
    <cellStyle name="Normal 25" xfId="3"/>
    <cellStyle name="style1460622385130" xfId="5"/>
  </cellStyles>
  <dxfs count="0"/>
  <tableStyles count="0" defaultTableStyle="TableStyleMedium9" defaultPivotStyle="PivotStyleLight16"/>
  <colors>
    <mruColors>
      <color rgb="FFD9F4EA"/>
      <color rgb="FFC96B69"/>
      <color rgb="FFC05350"/>
      <color rgb="FF5DF96C"/>
      <color rgb="FF6B8537"/>
      <color rgb="FF204C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rgbClr val="002060"/>
                </a:solidFill>
              </a:defRPr>
            </a:pPr>
            <a:r>
              <a:rPr lang="mn-MN" sz="1050">
                <a:solidFill>
                  <a:srgbClr val="002060"/>
                </a:solidFill>
              </a:rPr>
              <a:t>Амаржсан эх,</a:t>
            </a:r>
            <a:r>
              <a:rPr lang="mn-MN" sz="1050" baseline="0">
                <a:solidFill>
                  <a:srgbClr val="002060"/>
                </a:solidFill>
              </a:rPr>
              <a:t> амьд төрсөн хүүхдийн тоо </a:t>
            </a:r>
            <a:r>
              <a:rPr lang="mn-MN" sz="1050">
                <a:solidFill>
                  <a:srgbClr val="002060"/>
                </a:solidFill>
              </a:rPr>
              <a:t>        </a:t>
            </a:r>
            <a:r>
              <a:rPr lang="mn-MN" sz="1050" baseline="0">
                <a:solidFill>
                  <a:srgbClr val="002060"/>
                </a:solidFill>
              </a:rPr>
              <a:t>                         жил бүрийн эцсийн байдлаар</a:t>
            </a:r>
            <a:endParaRPr lang="en-US" sz="1050">
              <a:solidFill>
                <a:srgbClr val="002060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7281746031746056E-2"/>
          <c:y val="0.20256822735867688"/>
          <c:w val="0.94543650793650758"/>
          <c:h val="0.55765423475291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grapik!$J$6</c:f>
              <c:strCache>
                <c:ptCount val="1"/>
                <c:pt idx="0">
                  <c:v>Амьд төрсөн хүүхэд</c:v>
                </c:pt>
              </c:strCache>
            </c:strRef>
          </c:tx>
          <c:spPr>
            <a:solidFill>
              <a:schemeClr val="accent1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spPr/>
              <c:txPr>
                <a:bodyPr/>
                <a:lstStyle/>
                <a:p>
                  <a:pPr>
                    <a:defRPr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204C8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grapik!$K$5:$M$5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grapik!$K$6:$M$6</c:f>
              <c:numCache>
                <c:formatCode>General</c:formatCode>
                <c:ptCount val="3"/>
                <c:pt idx="0">
                  <c:v>964</c:v>
                </c:pt>
                <c:pt idx="1">
                  <c:v>962</c:v>
                </c:pt>
                <c:pt idx="2">
                  <c:v>1024</c:v>
                </c:pt>
              </c:numCache>
            </c:numRef>
          </c:val>
        </c:ser>
        <c:ser>
          <c:idx val="1"/>
          <c:order val="1"/>
          <c:tx>
            <c:strRef>
              <c:f>grapik!$J$7</c:f>
              <c:strCache>
                <c:ptCount val="1"/>
                <c:pt idx="0">
                  <c:v>Амаржсан эх </c:v>
                </c:pt>
              </c:strCache>
            </c:strRef>
          </c:tx>
          <c:spPr>
            <a:solidFill>
              <a:schemeClr val="accent5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spPr/>
              <c:txPr>
                <a:bodyPr/>
                <a:lstStyle/>
                <a:p>
                  <a:pPr>
                    <a:defRPr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grapik!$K$5:$M$5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grapik!$K$7:$M$7</c:f>
              <c:numCache>
                <c:formatCode>General</c:formatCode>
                <c:ptCount val="3"/>
                <c:pt idx="0">
                  <c:v>962</c:v>
                </c:pt>
                <c:pt idx="1">
                  <c:v>953</c:v>
                </c:pt>
                <c:pt idx="2">
                  <c:v>1023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9829440"/>
        <c:axId val="269823952"/>
      </c:barChart>
      <c:catAx>
        <c:axId val="26982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69823952"/>
        <c:crosses val="autoZero"/>
        <c:auto val="1"/>
        <c:lblAlgn val="ctr"/>
        <c:lblOffset val="100"/>
        <c:noMultiLvlLbl val="0"/>
      </c:catAx>
      <c:valAx>
        <c:axId val="269823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69829440"/>
        <c:crosses val="autoZero"/>
        <c:crossBetween val="between"/>
      </c:valAx>
      <c:spPr>
        <a:noFill/>
        <a:ln>
          <a:noFill/>
        </a:ln>
        <a:effectLst>
          <a:outerShdw dist="50800" dir="480000" sx="1000" sy="1000" algn="ctr" rotWithShape="0">
            <a:srgbClr val="000000"/>
          </a:outerShdw>
        </a:effectLst>
      </c:spPr>
    </c:plotArea>
    <c:legend>
      <c:legendPos val="t"/>
      <c:layout>
        <c:manualLayout>
          <c:xMode val="edge"/>
          <c:yMode val="edge"/>
          <c:x val="2.9775574928133992E-2"/>
          <c:y val="0.90120967741935565"/>
          <c:w val="0.94044885014373758"/>
          <c:h val="7.644815567408846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mn-MN" sz="1100"/>
              <a:t>Нийгмийн даатгалын сангийн орлого, төрлөөр, мян.төг</a:t>
            </a:r>
            <a:endParaRPr lang="en-US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9316564596092159"/>
          <c:w val="0.93888888888889277"/>
          <c:h val="0.383311825605132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grapik!$AJ$49</c:f>
              <c:strCache>
                <c:ptCount val="1"/>
                <c:pt idx="0">
                  <c:v>Аймгийн дүн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grapik!$AK$48</c:f>
              <c:strCache>
                <c:ptCount val="1"/>
                <c:pt idx="0">
                  <c:v>2013 I-XII</c:v>
                </c:pt>
              </c:strCache>
            </c:strRef>
          </c:cat>
          <c:val>
            <c:numRef>
              <c:f>grapik!$AK$49</c:f>
              <c:numCache>
                <c:formatCode>General</c:formatCode>
                <c:ptCount val="1"/>
                <c:pt idx="0">
                  <c:v>19221.099999999999</c:v>
                </c:pt>
              </c:numCache>
            </c:numRef>
          </c:val>
        </c:ser>
        <c:ser>
          <c:idx val="1"/>
          <c:order val="1"/>
          <c:tx>
            <c:strRef>
              <c:f>grapik!$AJ$50</c:f>
              <c:strCache>
                <c:ptCount val="1"/>
                <c:pt idx="0">
                  <c:v>Тэтгэмжийн даатгалын сангийн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grapik!$AK$48</c:f>
              <c:strCache>
                <c:ptCount val="1"/>
                <c:pt idx="0">
                  <c:v>2013 I-XII</c:v>
                </c:pt>
              </c:strCache>
            </c:strRef>
          </c:cat>
          <c:val>
            <c:numRef>
              <c:f>grapik!$AK$50</c:f>
              <c:numCache>
                <c:formatCode>General</c:formatCode>
                <c:ptCount val="1"/>
                <c:pt idx="0">
                  <c:v>16729.900000000001</c:v>
                </c:pt>
              </c:numCache>
            </c:numRef>
          </c:val>
        </c:ser>
        <c:ser>
          <c:idx val="2"/>
          <c:order val="2"/>
          <c:tx>
            <c:strRef>
              <c:f>grapik!$AJ$51</c:f>
              <c:strCache>
                <c:ptCount val="1"/>
                <c:pt idx="0">
                  <c:v>Ажилгүйдлийн сангийн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grapik!$AK$48</c:f>
              <c:strCache>
                <c:ptCount val="1"/>
                <c:pt idx="0">
                  <c:v>2013 I-XII</c:v>
                </c:pt>
              </c:strCache>
            </c:strRef>
          </c:cat>
          <c:val>
            <c:numRef>
              <c:f>grapik!$AK$51</c:f>
              <c:numCache>
                <c:formatCode>General</c:formatCode>
                <c:ptCount val="1"/>
                <c:pt idx="0">
                  <c:v>1379.9</c:v>
                </c:pt>
              </c:numCache>
            </c:numRef>
          </c:val>
        </c:ser>
        <c:ser>
          <c:idx val="3"/>
          <c:order val="3"/>
          <c:tx>
            <c:strRef>
              <c:f>grapik!$AJ$52</c:f>
              <c:strCache>
                <c:ptCount val="1"/>
                <c:pt idx="0">
                  <c:v>Эрүүл мэндийн даатгалын сангийн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grapik!$AK$48</c:f>
              <c:strCache>
                <c:ptCount val="1"/>
                <c:pt idx="0">
                  <c:v>2013 I-XII</c:v>
                </c:pt>
              </c:strCache>
            </c:strRef>
          </c:cat>
          <c:val>
            <c:numRef>
              <c:f>grapik!$AK$52</c:f>
              <c:numCache>
                <c:formatCode>General</c:formatCode>
                <c:ptCount val="1"/>
                <c:pt idx="0">
                  <c:v>728.2</c:v>
                </c:pt>
              </c:numCache>
            </c:numRef>
          </c:val>
        </c:ser>
        <c:ser>
          <c:idx val="4"/>
          <c:order val="4"/>
          <c:tx>
            <c:strRef>
              <c:f>grapik!$AJ$53</c:f>
              <c:strCache>
                <c:ptCount val="1"/>
                <c:pt idx="0">
                  <c:v>ҮОМШӨ даатгалын сангийн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grapik!$AK$48</c:f>
              <c:strCache>
                <c:ptCount val="1"/>
                <c:pt idx="0">
                  <c:v>2013 I-XII</c:v>
                </c:pt>
              </c:strCache>
            </c:strRef>
          </c:cat>
          <c:val>
            <c:numRef>
              <c:f>grapik!$AK$53</c:f>
              <c:numCache>
                <c:formatCode>General</c:formatCode>
                <c:ptCount val="1"/>
                <c:pt idx="0">
                  <c:v>195.3</c:v>
                </c:pt>
              </c:numCache>
            </c:numRef>
          </c:val>
        </c:ser>
        <c:ser>
          <c:idx val="5"/>
          <c:order val="5"/>
          <c:tx>
            <c:strRef>
              <c:f>grapik!$AJ$54</c:f>
              <c:strCache>
                <c:ptCount val="1"/>
                <c:pt idx="0">
                  <c:v>Тэтгэврийн даатгалын сангийн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grapik!$AK$48</c:f>
              <c:strCache>
                <c:ptCount val="1"/>
                <c:pt idx="0">
                  <c:v>2013 I-XII</c:v>
                </c:pt>
              </c:strCache>
            </c:strRef>
          </c:cat>
          <c:val>
            <c:numRef>
              <c:f>grapik!$AK$54</c:f>
              <c:numCache>
                <c:formatCode>General</c:formatCode>
                <c:ptCount val="1"/>
                <c:pt idx="0">
                  <c:v>187.8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overlap val="-37"/>
        <c:axId val="273173496"/>
        <c:axId val="273174280"/>
      </c:barChart>
      <c:catAx>
        <c:axId val="273173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3174280"/>
        <c:crosses val="autoZero"/>
        <c:auto val="1"/>
        <c:lblAlgn val="ctr"/>
        <c:lblOffset val="100"/>
        <c:noMultiLvlLbl val="0"/>
      </c:catAx>
      <c:valAx>
        <c:axId val="2731742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31734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"/>
          <c:y val="0.74525481189851839"/>
          <c:w val="1"/>
          <c:h val="0.244207130358706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002060"/>
          </a:solidFill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002060"/>
                </a:solidFill>
              </a:defRPr>
            </a:pPr>
            <a:r>
              <a:rPr lang="mn-MN" sz="1100">
                <a:solidFill>
                  <a:srgbClr val="002060"/>
                </a:solidFill>
              </a:rPr>
              <a:t>Нийгмийн</a:t>
            </a:r>
            <a:r>
              <a:rPr lang="mn-MN" sz="1100" baseline="0">
                <a:solidFill>
                  <a:srgbClr val="002060"/>
                </a:solidFill>
              </a:rPr>
              <a:t> даатгалын сангийн зарлага, төрлөөр, мян.төг</a:t>
            </a:r>
            <a:endParaRPr lang="en-US" sz="1100">
              <a:solidFill>
                <a:srgbClr val="00206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7777777777778247E-3"/>
          <c:y val="0.13298046077573641"/>
          <c:w val="0.99722222222222157"/>
          <c:h val="0.5546081219014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grapik!$AP$50</c:f>
              <c:strCache>
                <c:ptCount val="1"/>
                <c:pt idx="0">
                  <c:v>Аймгийн дүн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206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grapik!$AQ$49:$AR$49</c:f>
              <c:strCache>
                <c:ptCount val="2"/>
                <c:pt idx="0">
                  <c:v>2012 I-XII</c:v>
                </c:pt>
                <c:pt idx="1">
                  <c:v>2013 I-XII</c:v>
                </c:pt>
              </c:strCache>
            </c:strRef>
          </c:cat>
          <c:val>
            <c:numRef>
              <c:f>grapik!$AQ$50:$AR$50</c:f>
              <c:numCache>
                <c:formatCode>General</c:formatCode>
                <c:ptCount val="2"/>
                <c:pt idx="0">
                  <c:v>16806.900000000001</c:v>
                </c:pt>
                <c:pt idx="1">
                  <c:v>9263.7000000000007</c:v>
                </c:pt>
              </c:numCache>
            </c:numRef>
          </c:val>
        </c:ser>
        <c:ser>
          <c:idx val="1"/>
          <c:order val="1"/>
          <c:tx>
            <c:strRef>
              <c:f>grapik!$AP$51</c:f>
              <c:strCache>
                <c:ptCount val="1"/>
                <c:pt idx="0">
                  <c:v>Тэтгэмжийн даатгалын сангийн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206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grapik!$AQ$49:$AR$49</c:f>
              <c:strCache>
                <c:ptCount val="2"/>
                <c:pt idx="0">
                  <c:v>2012 I-XII</c:v>
                </c:pt>
                <c:pt idx="1">
                  <c:v>2013 I-XII</c:v>
                </c:pt>
              </c:strCache>
            </c:strRef>
          </c:cat>
          <c:val>
            <c:numRef>
              <c:f>grapik!$AQ$51:$AR$51</c:f>
              <c:numCache>
                <c:formatCode>General</c:formatCode>
                <c:ptCount val="2"/>
                <c:pt idx="0">
                  <c:v>437.5</c:v>
                </c:pt>
                <c:pt idx="1">
                  <c:v>640.9</c:v>
                </c:pt>
              </c:numCache>
            </c:numRef>
          </c:val>
        </c:ser>
        <c:ser>
          <c:idx val="2"/>
          <c:order val="2"/>
          <c:tx>
            <c:strRef>
              <c:f>grapik!$AP$52</c:f>
              <c:strCache>
                <c:ptCount val="1"/>
                <c:pt idx="0">
                  <c:v>Ажилгүйдлийн сангийн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206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grapik!$AQ$49:$AR$49</c:f>
              <c:strCache>
                <c:ptCount val="2"/>
                <c:pt idx="0">
                  <c:v>2012 I-XII</c:v>
                </c:pt>
                <c:pt idx="1">
                  <c:v>2013 I-XII</c:v>
                </c:pt>
              </c:strCache>
            </c:strRef>
          </c:cat>
          <c:val>
            <c:numRef>
              <c:f>grapik!$AQ$52:$AR$52</c:f>
              <c:numCache>
                <c:formatCode>General</c:formatCode>
                <c:ptCount val="2"/>
                <c:pt idx="0">
                  <c:v>77.099999999999994</c:v>
                </c:pt>
                <c:pt idx="1">
                  <c:v>145.6</c:v>
                </c:pt>
              </c:numCache>
            </c:numRef>
          </c:val>
        </c:ser>
        <c:ser>
          <c:idx val="3"/>
          <c:order val="3"/>
          <c:tx>
            <c:strRef>
              <c:f>grapik!$AP$53</c:f>
              <c:strCache>
                <c:ptCount val="1"/>
                <c:pt idx="0">
                  <c:v>Эрүүл мэндийн даатгалын сангийн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206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grapik!$AQ$49:$AR$49</c:f>
              <c:strCache>
                <c:ptCount val="2"/>
                <c:pt idx="0">
                  <c:v>2012 I-XII</c:v>
                </c:pt>
                <c:pt idx="1">
                  <c:v>2013 I-XII</c:v>
                </c:pt>
              </c:strCache>
            </c:strRef>
          </c:cat>
          <c:val>
            <c:numRef>
              <c:f>grapik!$AQ$53:$AR$53</c:f>
              <c:numCache>
                <c:formatCode>General</c:formatCode>
                <c:ptCount val="2"/>
                <c:pt idx="0">
                  <c:v>1353.4</c:v>
                </c:pt>
                <c:pt idx="1">
                  <c:v>1738</c:v>
                </c:pt>
              </c:numCache>
            </c:numRef>
          </c:val>
        </c:ser>
        <c:ser>
          <c:idx val="4"/>
          <c:order val="4"/>
          <c:tx>
            <c:strRef>
              <c:f>grapik!$AP$54</c:f>
              <c:strCache>
                <c:ptCount val="1"/>
                <c:pt idx="0">
                  <c:v>ҮОМШӨ даатгалын сангийн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206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grapik!$AQ$49:$AR$49</c:f>
              <c:strCache>
                <c:ptCount val="2"/>
                <c:pt idx="0">
                  <c:v>2012 I-XII</c:v>
                </c:pt>
                <c:pt idx="1">
                  <c:v>2013 I-XII</c:v>
                </c:pt>
              </c:strCache>
            </c:strRef>
          </c:cat>
          <c:val>
            <c:numRef>
              <c:f>grapik!$AQ$54:$AR$54</c:f>
              <c:numCache>
                <c:formatCode>General</c:formatCode>
                <c:ptCount val="2"/>
                <c:pt idx="0">
                  <c:v>192.9</c:v>
                </c:pt>
                <c:pt idx="1">
                  <c:v>417.1</c:v>
                </c:pt>
              </c:numCache>
            </c:numRef>
          </c:val>
        </c:ser>
        <c:ser>
          <c:idx val="5"/>
          <c:order val="5"/>
          <c:tx>
            <c:strRef>
              <c:f>grapik!$AP$55</c:f>
              <c:strCache>
                <c:ptCount val="1"/>
                <c:pt idx="0">
                  <c:v>Тэтгэврийн даатгалын сангийн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206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grapik!$AQ$49:$AR$49</c:f>
              <c:strCache>
                <c:ptCount val="2"/>
                <c:pt idx="0">
                  <c:v>2012 I-XII</c:v>
                </c:pt>
                <c:pt idx="1">
                  <c:v>2013 I-XII</c:v>
                </c:pt>
              </c:strCache>
            </c:strRef>
          </c:cat>
          <c:val>
            <c:numRef>
              <c:f>grapik!$AQ$55:$AR$55</c:f>
              <c:numCache>
                <c:formatCode>General</c:formatCode>
                <c:ptCount val="2"/>
                <c:pt idx="0">
                  <c:v>14746</c:v>
                </c:pt>
                <c:pt idx="1">
                  <c:v>6322.1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6"/>
        <c:overlap val="-6"/>
        <c:axId val="273176632"/>
        <c:axId val="273175848"/>
      </c:barChart>
      <c:catAx>
        <c:axId val="273176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solidFill>
                  <a:srgbClr val="002060"/>
                </a:solidFill>
              </a:defRPr>
            </a:pPr>
            <a:endParaRPr lang="en-US"/>
          </a:p>
        </c:txPr>
        <c:crossAx val="273175848"/>
        <c:crosses val="autoZero"/>
        <c:auto val="1"/>
        <c:lblAlgn val="ctr"/>
        <c:lblOffset val="100"/>
        <c:noMultiLvlLbl val="0"/>
      </c:catAx>
      <c:valAx>
        <c:axId val="273175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31766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290901137357872E-3"/>
          <c:y val="0.80543999708369785"/>
          <c:w val="0.9959418197725286"/>
          <c:h val="0.1701330562846311"/>
        </c:manualLayout>
      </c:layout>
      <c:overlay val="0"/>
      <c:txPr>
        <a:bodyPr/>
        <a:lstStyle/>
        <a:p>
          <a:pPr>
            <a:defRPr>
              <a:solidFill>
                <a:srgbClr val="00206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mn-MN" sz="110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Бүтэн, хагас өнчин хүүхдийн тоо, жил бүрийн эцсийн байдлаар</a:t>
            </a:r>
            <a:endParaRPr lang="en-US" sz="1100">
              <a:solidFill>
                <a:srgbClr val="002060"/>
              </a:solidFill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88888888888889E-2"/>
          <c:y val="0.21010608048993984"/>
          <c:w val="0.93888888888889255"/>
          <c:h val="0.5284084281131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grapik!$AO$9</c:f>
              <c:strCache>
                <c:ptCount val="1"/>
                <c:pt idx="0">
                  <c:v>Бүтэн энчин</c:v>
                </c:pt>
              </c:strCache>
            </c:strRef>
          </c:tx>
          <c:spPr>
            <a:solidFill>
              <a:schemeClr val="accent1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900" b="1">
                      <a:solidFill>
                        <a:srgbClr val="FF000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00206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grapik!$AP$8:$AT$8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grapik!$AP$9:$AT$9</c:f>
              <c:numCache>
                <c:formatCode>General</c:formatCode>
                <c:ptCount val="5"/>
                <c:pt idx="0">
                  <c:v>50</c:v>
                </c:pt>
                <c:pt idx="1">
                  <c:v>47</c:v>
                </c:pt>
                <c:pt idx="2">
                  <c:v>46</c:v>
                </c:pt>
                <c:pt idx="3">
                  <c:v>55</c:v>
                </c:pt>
                <c:pt idx="4">
                  <c:v>53</c:v>
                </c:pt>
              </c:numCache>
            </c:numRef>
          </c:val>
        </c:ser>
        <c:ser>
          <c:idx val="1"/>
          <c:order val="1"/>
          <c:tx>
            <c:strRef>
              <c:f>grapik!$AO$10</c:f>
              <c:strCache>
                <c:ptCount val="1"/>
                <c:pt idx="0">
                  <c:v>Хагас өнчин</c:v>
                </c:pt>
              </c:strCache>
            </c:strRef>
          </c:tx>
          <c:spPr>
            <a:solidFill>
              <a:schemeClr val="accent4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4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 sz="900" b="1">
                      <a:solidFill>
                        <a:srgbClr val="FF000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00206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grapik!$AP$8:$AT$8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grapik!$AP$10:$AT$10</c:f>
              <c:numCache>
                <c:formatCode>General</c:formatCode>
                <c:ptCount val="5"/>
                <c:pt idx="0">
                  <c:v>890</c:v>
                </c:pt>
                <c:pt idx="1">
                  <c:v>884</c:v>
                </c:pt>
                <c:pt idx="2">
                  <c:v>808</c:v>
                </c:pt>
                <c:pt idx="3">
                  <c:v>835</c:v>
                </c:pt>
                <c:pt idx="4">
                  <c:v>701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6"/>
        <c:overlap val="-29"/>
        <c:axId val="269829832"/>
        <c:axId val="269830224"/>
      </c:barChart>
      <c:catAx>
        <c:axId val="26982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en-US"/>
          </a:p>
        </c:txPr>
        <c:crossAx val="269830224"/>
        <c:crosses val="autoZero"/>
        <c:auto val="1"/>
        <c:lblAlgn val="ctr"/>
        <c:lblOffset val="100"/>
        <c:noMultiLvlLbl val="0"/>
      </c:catAx>
      <c:valAx>
        <c:axId val="2698302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69829832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>
                <a:solidFill>
                  <a:srgbClr val="0070C0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solidFill>
                  <a:srgbClr val="7030A0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2.1257217847769405E-2"/>
          <c:y val="0.8949074074074076"/>
          <c:w val="0.9718276465441914"/>
          <c:h val="7.8996427529892638E-2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00B050"/>
                </a:solidFill>
              </a:defRPr>
            </a:pPr>
            <a:r>
              <a:rPr lang="mn-MN" sz="1100">
                <a:solidFill>
                  <a:srgbClr val="00B050"/>
                </a:solidFill>
              </a:rPr>
              <a:t>Хөгжлийн бэрхшээлтэй хүний тоо, жил бүрийн эцсийн байдлаар</a:t>
            </a:r>
          </a:p>
        </c:rich>
      </c:tx>
      <c:layout>
        <c:manualLayout>
          <c:xMode val="edge"/>
          <c:yMode val="edge"/>
          <c:x val="2.6750000000000006E-2"/>
          <c:y val="1.388888888888901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grapik!$AX$4</c:f>
              <c:strCache>
                <c:ptCount val="1"/>
                <c:pt idx="0">
                  <c:v>Хөгжлийн бэрхшээлтэй хүний тоо</c:v>
                </c:pt>
              </c:strCache>
            </c:strRef>
          </c:tx>
          <c:dLbls>
            <c:dLbl>
              <c:idx val="0"/>
              <c:layout>
                <c:manualLayout>
                  <c:x val="-5.8333333333333917E-2"/>
                  <c:y val="-4.62962962962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4.62962962962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3888888888888884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88888888888888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3333333333333367E-3"/>
                  <c:y val="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grapik!$AY$3:$BC$3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grapik!$AY$4:$BC$4</c:f>
              <c:numCache>
                <c:formatCode>General</c:formatCode>
                <c:ptCount val="5"/>
                <c:pt idx="0">
                  <c:v>2273</c:v>
                </c:pt>
                <c:pt idx="1">
                  <c:v>2162</c:v>
                </c:pt>
                <c:pt idx="2">
                  <c:v>2214</c:v>
                </c:pt>
                <c:pt idx="3">
                  <c:v>2426</c:v>
                </c:pt>
                <c:pt idx="4">
                  <c:v>2209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19448"/>
        <c:axId val="273715136"/>
      </c:lineChart>
      <c:catAx>
        <c:axId val="27371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en-US"/>
          </a:p>
        </c:txPr>
        <c:crossAx val="273715136"/>
        <c:crosses val="autoZero"/>
        <c:auto val="1"/>
        <c:lblAlgn val="ctr"/>
        <c:lblOffset val="100"/>
        <c:noMultiLvlLbl val="0"/>
      </c:catAx>
      <c:valAx>
        <c:axId val="273715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37194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00B050"/>
                </a:solidFill>
              </a:defRPr>
            </a:pPr>
            <a:r>
              <a:rPr lang="mn-MN" sz="1100">
                <a:solidFill>
                  <a:srgbClr val="00B050"/>
                </a:solidFill>
              </a:rPr>
              <a:t>Өрх толгойлсон эхийн тоо, гишүүдийн тоогоор, жилийн</a:t>
            </a:r>
            <a:r>
              <a:rPr lang="mn-MN" sz="1100" baseline="0">
                <a:solidFill>
                  <a:srgbClr val="00B050"/>
                </a:solidFill>
              </a:rPr>
              <a:t> эцсийн байдлаар</a:t>
            </a:r>
            <a:endParaRPr lang="mn-MN" sz="1100">
              <a:solidFill>
                <a:srgbClr val="00B050"/>
              </a:solidFill>
            </a:endParaRPr>
          </a:p>
        </c:rich>
      </c:tx>
      <c:layout>
        <c:manualLayout>
          <c:xMode val="edge"/>
          <c:yMode val="edge"/>
          <c:x val="0.32030555555555756"/>
          <c:y val="2.777777777777815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grapik!$BG$4</c:f>
              <c:strCache>
                <c:ptCount val="1"/>
                <c:pt idx="0">
                  <c:v>Өрх толгойлсон эхийн тоо</c:v>
                </c:pt>
              </c:strCache>
            </c:strRef>
          </c:tx>
          <c:spPr>
            <a:solidFill>
              <a:schemeClr val="accent1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grapik!$BF$5:$BF$7</c:f>
              <c:strCache>
                <c:ptCount val="3"/>
                <c:pt idx="0">
                  <c:v>3 хүртэлх гишүүнтэй</c:v>
                </c:pt>
                <c:pt idx="1">
                  <c:v>3-5 гишүүнтэй</c:v>
                </c:pt>
                <c:pt idx="2">
                  <c:v>6, түүнээс дээш гишүүнтэй</c:v>
                </c:pt>
              </c:strCache>
            </c:strRef>
          </c:cat>
          <c:val>
            <c:numRef>
              <c:f>grapik!$BG$5:$BG$7</c:f>
              <c:numCache>
                <c:formatCode>General</c:formatCode>
                <c:ptCount val="3"/>
                <c:pt idx="0">
                  <c:v>1245</c:v>
                </c:pt>
                <c:pt idx="1">
                  <c:v>589</c:v>
                </c:pt>
                <c:pt idx="2">
                  <c:v>127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3715528"/>
        <c:axId val="273721408"/>
      </c:barChart>
      <c:catAx>
        <c:axId val="273715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en-US"/>
          </a:p>
        </c:txPr>
        <c:crossAx val="273721408"/>
        <c:crosses val="autoZero"/>
        <c:auto val="1"/>
        <c:lblAlgn val="ctr"/>
        <c:lblOffset val="100"/>
        <c:noMultiLvlLbl val="0"/>
      </c:catAx>
      <c:valAx>
        <c:axId val="273721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3715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mn-MN" sz="1100"/>
              <a:t>Бүртгэгдсэн</a:t>
            </a:r>
            <a:r>
              <a:rPr lang="mn-MN" sz="1100" baseline="0"/>
              <a:t> гэмт хэргийн тоо, жил бүрийн эцсийн байдлаар </a:t>
            </a:r>
            <a:endParaRPr lang="en-US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0555555555555582E-2"/>
          <c:y val="0.31620370370370382"/>
          <c:w val="0.93888888888889244"/>
          <c:h val="0.537878025663462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grapik!$L$57</c:f>
              <c:strCache>
                <c:ptCount val="1"/>
                <c:pt idx="0">
                  <c:v>Á¿ðòãýãäñýí ãýìò õýðýã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7777777777778221E-3"/>
                  <c:y val="-1.8518883056284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777777777778221E-3"/>
                  <c:y val="-4.62962962962966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777777777778221E-3"/>
                  <c:y val="-4.62962962962966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grapik!$M$56:$Q$56</c:f>
              <c:strCache>
                <c:ptCount val="5"/>
                <c:pt idx="0">
                  <c:v>2009 I-XII</c:v>
                </c:pt>
                <c:pt idx="1">
                  <c:v>2010 I-XII</c:v>
                </c:pt>
                <c:pt idx="2">
                  <c:v>2011 I-XII</c:v>
                </c:pt>
                <c:pt idx="3">
                  <c:v>2012 I-XII</c:v>
                </c:pt>
                <c:pt idx="4">
                  <c:v>2013 I-XII</c:v>
                </c:pt>
              </c:strCache>
            </c:strRef>
          </c:cat>
          <c:val>
            <c:numRef>
              <c:f>grapik!$M$57:$Q$57</c:f>
              <c:numCache>
                <c:formatCode>General</c:formatCode>
                <c:ptCount val="5"/>
                <c:pt idx="0">
                  <c:v>279</c:v>
                </c:pt>
                <c:pt idx="1">
                  <c:v>235</c:v>
                </c:pt>
                <c:pt idx="2">
                  <c:v>234</c:v>
                </c:pt>
                <c:pt idx="3">
                  <c:v>309</c:v>
                </c:pt>
                <c:pt idx="4">
                  <c:v>368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73716312"/>
        <c:axId val="273720232"/>
      </c:barChart>
      <c:catAx>
        <c:axId val="273716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en-US"/>
          </a:p>
        </c:txPr>
        <c:crossAx val="273720232"/>
        <c:crosses val="autoZero"/>
        <c:auto val="1"/>
        <c:lblAlgn val="ctr"/>
        <c:lblOffset val="100"/>
        <c:noMultiLvlLbl val="0"/>
      </c:catAx>
      <c:valAx>
        <c:axId val="2737202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37163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mn-MN" sz="1100"/>
              <a:t>Гэмт хэргийн улмаас учирсан хохиролын хэмжээ, сая.төг</a:t>
            </a:r>
            <a:endParaRPr lang="en-US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0555555555555582E-2"/>
          <c:y val="0.25553182089862525"/>
          <c:w val="0.93888888888889244"/>
          <c:h val="0.431974740781164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grapik!$S$59</c:f>
              <c:strCache>
                <c:ptCount val="1"/>
                <c:pt idx="0">
                  <c:v>Нийт хохирол</c:v>
                </c:pt>
              </c:strCache>
            </c:strRef>
          </c:tx>
          <c:spPr>
            <a:solidFill>
              <a:schemeClr val="accent1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grapik!$T$58:$U$58</c:f>
              <c:strCache>
                <c:ptCount val="2"/>
                <c:pt idx="0">
                  <c:v>2012-XII</c:v>
                </c:pt>
                <c:pt idx="1">
                  <c:v>2013-XII</c:v>
                </c:pt>
              </c:strCache>
            </c:strRef>
          </c:cat>
          <c:val>
            <c:numRef>
              <c:f>grapik!$T$59:$U$59</c:f>
              <c:numCache>
                <c:formatCode>0.0</c:formatCode>
                <c:ptCount val="2"/>
                <c:pt idx="0">
                  <c:v>86.9</c:v>
                </c:pt>
                <c:pt idx="1">
                  <c:v>37</c:v>
                </c:pt>
              </c:numCache>
            </c:numRef>
          </c:val>
        </c:ser>
        <c:ser>
          <c:idx val="1"/>
          <c:order val="1"/>
          <c:tx>
            <c:strRef>
              <c:f>grapik!$S$60</c:f>
              <c:strCache>
                <c:ptCount val="1"/>
                <c:pt idx="0">
                  <c:v>Нөхөн төлүүлсэн</c:v>
                </c:pt>
              </c:strCache>
            </c:strRef>
          </c:tx>
          <c:spPr>
            <a:solidFill>
              <a:schemeClr val="accent2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grapik!$T$58:$U$58</c:f>
              <c:strCache>
                <c:ptCount val="2"/>
                <c:pt idx="0">
                  <c:v>2012-XII</c:v>
                </c:pt>
                <c:pt idx="1">
                  <c:v>2013-XII</c:v>
                </c:pt>
              </c:strCache>
            </c:strRef>
          </c:cat>
          <c:val>
            <c:numRef>
              <c:f>grapik!$T$60:$U$60</c:f>
              <c:numCache>
                <c:formatCode>0.0</c:formatCode>
                <c:ptCount val="2"/>
                <c:pt idx="0">
                  <c:v>127</c:v>
                </c:pt>
                <c:pt idx="1">
                  <c:v>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3719840"/>
        <c:axId val="273720624"/>
      </c:barChart>
      <c:catAx>
        <c:axId val="273719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3720624"/>
        <c:crosses val="autoZero"/>
        <c:auto val="1"/>
        <c:lblAlgn val="ctr"/>
        <c:lblOffset val="100"/>
        <c:noMultiLvlLbl val="0"/>
      </c:catAx>
      <c:valAx>
        <c:axId val="27372062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2737198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"/>
          <c:y val="0.88101851851851865"/>
          <c:w val="0.99624431321084861"/>
          <c:h val="7.899642752989262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mn-MN" sz="1200"/>
              <a:t>Дотоодын нийт бүтээгдэхүүн, сая.төг 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grapik!$L$74</c:f>
              <c:strCache>
                <c:ptCount val="1"/>
                <c:pt idx="0">
                  <c:v>Дотоодын нийт бүтээгдэхүүн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grapik!$M$73:$Q$73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2013*</c:v>
                </c:pt>
              </c:strCache>
            </c:strRef>
          </c:cat>
          <c:val>
            <c:numRef>
              <c:f>grapik!$M$74:$Q$74</c:f>
              <c:numCache>
                <c:formatCode>0.0</c:formatCode>
                <c:ptCount val="5"/>
                <c:pt idx="0">
                  <c:v>125867.9</c:v>
                </c:pt>
                <c:pt idx="1">
                  <c:v>136899.20000000001</c:v>
                </c:pt>
                <c:pt idx="2">
                  <c:v>183077.6</c:v>
                </c:pt>
                <c:pt idx="3">
                  <c:v>232754</c:v>
                </c:pt>
                <c:pt idx="4">
                  <c:v>267096.2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3722584"/>
        <c:axId val="273717880"/>
      </c:barChart>
      <c:catAx>
        <c:axId val="27372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73717880"/>
        <c:crosses val="autoZero"/>
        <c:auto val="1"/>
        <c:lblAlgn val="ctr"/>
        <c:lblOffset val="100"/>
        <c:noMultiLvlLbl val="0"/>
      </c:catAx>
      <c:valAx>
        <c:axId val="27371788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273722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mn-MN"/>
              <a:t>Хураасан ургац, 2011-2013 оны байдлаар,  тн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888888888888889E-2"/>
          <c:y val="0.20700568678915141"/>
          <c:w val="0.93888888888889244"/>
          <c:h val="0.54059456109652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grapik!$U$75</c:f>
              <c:strCache>
                <c:ptCount val="1"/>
                <c:pt idx="0">
                  <c:v>төмс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grapik!$V$74:$X$74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grapik!$V$75:$X$75</c:f>
              <c:numCache>
                <c:formatCode>General</c:formatCode>
                <c:ptCount val="3"/>
                <c:pt idx="0" formatCode="0.0">
                  <c:v>9005</c:v>
                </c:pt>
                <c:pt idx="1">
                  <c:v>8841.6</c:v>
                </c:pt>
                <c:pt idx="2">
                  <c:v>8481.7999999999993</c:v>
                </c:pt>
              </c:numCache>
            </c:numRef>
          </c:val>
        </c:ser>
        <c:ser>
          <c:idx val="1"/>
          <c:order val="1"/>
          <c:tx>
            <c:strRef>
              <c:f>grapik!$U$76</c:f>
              <c:strCache>
                <c:ptCount val="1"/>
                <c:pt idx="0">
                  <c:v>хүнсний ногоо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grapik!$V$74:$X$74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grapik!$V$76:$X$76</c:f>
              <c:numCache>
                <c:formatCode>General</c:formatCode>
                <c:ptCount val="3"/>
                <c:pt idx="0">
                  <c:v>3980.4</c:v>
                </c:pt>
                <c:pt idx="1">
                  <c:v>3620.4</c:v>
                </c:pt>
                <c:pt idx="2">
                  <c:v>4166.2</c:v>
                </c:pt>
              </c:numCache>
            </c:numRef>
          </c:val>
        </c:ser>
        <c:ser>
          <c:idx val="2"/>
          <c:order val="2"/>
          <c:tx>
            <c:strRef>
              <c:f>grapik!$U$77</c:f>
              <c:strCache>
                <c:ptCount val="1"/>
                <c:pt idx="0">
                  <c:v>үр тариа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grapik!$V$74:$X$74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grapik!$V$77:$X$77</c:f>
              <c:numCache>
                <c:formatCode>0.0</c:formatCode>
                <c:ptCount val="3"/>
                <c:pt idx="0" formatCode="General">
                  <c:v>44717.7</c:v>
                </c:pt>
                <c:pt idx="1">
                  <c:v>45917</c:v>
                </c:pt>
                <c:pt idx="2" formatCode="General">
                  <c:v>40746.400000000001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3718272"/>
        <c:axId val="273721016"/>
      </c:barChart>
      <c:catAx>
        <c:axId val="27371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73721016"/>
        <c:crosses val="autoZero"/>
        <c:auto val="1"/>
        <c:lblAlgn val="ctr"/>
        <c:lblOffset val="100"/>
        <c:noMultiLvlLbl val="0"/>
      </c:catAx>
      <c:valAx>
        <c:axId val="273721016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273718272"/>
        <c:crosses val="autoZero"/>
        <c:crossBetween val="between"/>
      </c:valAx>
      <c:spPr>
        <a:effectLst>
          <a:outerShdw sx="1000" sy="1000" algn="ctr" rotWithShape="0">
            <a:srgbClr val="000000"/>
          </a:outerShdw>
        </a:effectLst>
      </c:spPr>
    </c:plotArea>
    <c:legend>
      <c:legendPos val="t"/>
      <c:layout>
        <c:manualLayout>
          <c:xMode val="edge"/>
          <c:yMode val="edge"/>
          <c:x val="1.9653980752405945E-2"/>
          <c:y val="0.87800925925926065"/>
          <c:w val="0.94402515310586532"/>
          <c:h val="7.899642752989262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mn-MN" sz="1100"/>
              <a:t>Тариалсан талбай, 2011-2013 оны байдлаар, га</a:t>
            </a:r>
            <a:endParaRPr lang="en-US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0555555555555582E-2"/>
          <c:y val="0.17005978419364245"/>
          <c:w val="0.93888888888889244"/>
          <c:h val="0.57771398366870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grapik!$L$93</c:f>
              <c:strCache>
                <c:ptCount val="1"/>
                <c:pt idx="0">
                  <c:v>төмс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grapik!$M$92:$O$92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grapik!$M$93:$O$93</c:f>
              <c:numCache>
                <c:formatCode>General</c:formatCode>
                <c:ptCount val="3"/>
                <c:pt idx="0">
                  <c:v>813.4</c:v>
                </c:pt>
                <c:pt idx="1">
                  <c:v>828.3</c:v>
                </c:pt>
                <c:pt idx="2">
                  <c:v>748.2</c:v>
                </c:pt>
              </c:numCache>
            </c:numRef>
          </c:val>
        </c:ser>
        <c:ser>
          <c:idx val="1"/>
          <c:order val="1"/>
          <c:tx>
            <c:strRef>
              <c:f>grapik!$L$94</c:f>
              <c:strCache>
                <c:ptCount val="1"/>
                <c:pt idx="0">
                  <c:v>хүнсний ногоо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grapik!$M$92:$O$92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grapik!$M$94:$O$94</c:f>
              <c:numCache>
                <c:formatCode>General</c:formatCode>
                <c:ptCount val="3"/>
                <c:pt idx="0">
                  <c:v>330.7</c:v>
                </c:pt>
                <c:pt idx="1">
                  <c:v>273.89999999999998</c:v>
                </c:pt>
                <c:pt idx="2">
                  <c:v>344.5</c:v>
                </c:pt>
              </c:numCache>
            </c:numRef>
          </c:val>
        </c:ser>
        <c:ser>
          <c:idx val="2"/>
          <c:order val="2"/>
          <c:tx>
            <c:strRef>
              <c:f>grapik!$L$95</c:f>
              <c:strCache>
                <c:ptCount val="1"/>
                <c:pt idx="0">
                  <c:v>үр тариа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grapik!$M$92:$O$92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grapik!$M$95:$O$95</c:f>
              <c:numCache>
                <c:formatCode>General</c:formatCode>
                <c:ptCount val="3"/>
                <c:pt idx="0" formatCode="0.0">
                  <c:v>29522</c:v>
                </c:pt>
                <c:pt idx="1">
                  <c:v>33185.5</c:v>
                </c:pt>
                <c:pt idx="2" formatCode="0.0">
                  <c:v>27957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3722192"/>
        <c:axId val="273401760"/>
      </c:barChart>
      <c:catAx>
        <c:axId val="27372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73401760"/>
        <c:crosses val="autoZero"/>
        <c:auto val="1"/>
        <c:lblAlgn val="ctr"/>
        <c:lblOffset val="100"/>
        <c:noMultiLvlLbl val="0"/>
      </c:catAx>
      <c:valAx>
        <c:axId val="2734017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37221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9458005249343836E-2"/>
          <c:y val="0.89189814814814861"/>
          <c:w val="0.92719488188976351"/>
          <c:h val="8.371719160105002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323851236386851"/>
                  <c:y val="3.6686270697644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428915135608523E-2"/>
                  <c:y val="1.30869058034412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6660323709536324E-2"/>
                  <c:y val="0.140878900554097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0399510608049234"/>
                  <c:y val="-1.15278992903666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7001093613298353E-2"/>
                  <c:y val="0.10212270341207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4522047244094491"/>
                  <c:y val="-1.130431612715077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21903248031496281"/>
                  <c:y val="-4.938393117527037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grapik!$K$20:$K$26</c:f>
              <c:strCache>
                <c:ptCount val="7"/>
                <c:pt idx="0">
                  <c:v>Äýýä</c:v>
                </c:pt>
                <c:pt idx="1">
                  <c:v>Òóñãàé äóíä</c:v>
                </c:pt>
                <c:pt idx="2">
                  <c:v>Ìýðãýæëèéí àíõàí øàòíû</c:v>
                </c:pt>
                <c:pt idx="3">
                  <c:v>Бүрэн дунд</c:v>
                </c:pt>
                <c:pt idx="4">
                  <c:v>Суурь</c:v>
                </c:pt>
                <c:pt idx="5">
                  <c:v>Бага </c:v>
                </c:pt>
                <c:pt idx="6">
                  <c:v>Боловсролгүй</c:v>
                </c:pt>
              </c:strCache>
            </c:strRef>
          </c:cat>
          <c:val>
            <c:numRef>
              <c:f>grapik!$L$20:$L$26</c:f>
              <c:numCache>
                <c:formatCode>General</c:formatCode>
                <c:ptCount val="7"/>
                <c:pt idx="0">
                  <c:v>116</c:v>
                </c:pt>
                <c:pt idx="1">
                  <c:v>42</c:v>
                </c:pt>
                <c:pt idx="2">
                  <c:v>47</c:v>
                </c:pt>
                <c:pt idx="3">
                  <c:v>379</c:v>
                </c:pt>
                <c:pt idx="4">
                  <c:v>129</c:v>
                </c:pt>
                <c:pt idx="5">
                  <c:v>42</c:v>
                </c:pt>
                <c:pt idx="6">
                  <c:v>11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latin typeface="Arial Mon" pitchFamily="34" charset="0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mn-MN" sz="1200"/>
              <a:t>Аж үйлдвэрийн салбарын нийт үйлдвэрлэлт, борлуулалт</a:t>
            </a:r>
            <a:r>
              <a:rPr lang="mn-MN" sz="1200" baseline="0"/>
              <a:t> </a:t>
            </a:r>
            <a:endParaRPr lang="en-US" sz="1200"/>
          </a:p>
        </c:rich>
      </c:tx>
      <c:layout>
        <c:manualLayout>
          <c:xMode val="edge"/>
          <c:yMode val="edge"/>
          <c:x val="0.231180446194226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555555555555582E-2"/>
          <c:y val="0.20016878098571014"/>
          <c:w val="0.93888888888889244"/>
          <c:h val="0.4548388743073805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grapik!$V$96</c:f>
              <c:strCache>
                <c:ptCount val="1"/>
                <c:pt idx="0">
                  <c:v>Аж үйлдвэрийн бүтээгдэхүүн борлуулалт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grapik!$W$94:$AA$94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grapik!$W$96:$AA$96</c:f>
              <c:numCache>
                <c:formatCode>0.0</c:formatCode>
                <c:ptCount val="5"/>
                <c:pt idx="0" formatCode="General">
                  <c:v>2679.9</c:v>
                </c:pt>
                <c:pt idx="1">
                  <c:v>3675</c:v>
                </c:pt>
                <c:pt idx="2" formatCode="General">
                  <c:v>8251.6</c:v>
                </c:pt>
                <c:pt idx="3" formatCode="General">
                  <c:v>10647.8</c:v>
                </c:pt>
                <c:pt idx="4" formatCode="General">
                  <c:v>5873.8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3400584"/>
        <c:axId val="273402152"/>
      </c:barChart>
      <c:lineChart>
        <c:grouping val="standard"/>
        <c:varyColors val="0"/>
        <c:ser>
          <c:idx val="0"/>
          <c:order val="0"/>
          <c:tx>
            <c:strRef>
              <c:f>grapik!$V$95</c:f>
              <c:strCache>
                <c:ptCount val="1"/>
                <c:pt idx="0">
                  <c:v>Аж үйлдвэрийн бүтээгдэхүүн үйлдвэрлэлт</c:v>
                </c:pt>
              </c:strCache>
            </c:strRef>
          </c:tx>
          <c:dLbls>
            <c:dLbl>
              <c:idx val="0"/>
              <c:layout>
                <c:manualLayout>
                  <c:x val="-6.666666666666668E-2"/>
                  <c:y val="4.62962962962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555555555555455E-2"/>
                  <c:y val="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1111111111111123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8333333333333896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444444444444502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grapik!$W$94:$AA$94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grapik!$W$95:$AA$95</c:f>
              <c:numCache>
                <c:formatCode>General</c:formatCode>
                <c:ptCount val="5"/>
                <c:pt idx="0">
                  <c:v>1814.9</c:v>
                </c:pt>
                <c:pt idx="1">
                  <c:v>2190.8000000000002</c:v>
                </c:pt>
                <c:pt idx="2">
                  <c:v>6757.4</c:v>
                </c:pt>
                <c:pt idx="3" formatCode="0.0">
                  <c:v>9237</c:v>
                </c:pt>
                <c:pt idx="4">
                  <c:v>5231.6000000000004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400584"/>
        <c:axId val="273402152"/>
      </c:lineChart>
      <c:catAx>
        <c:axId val="27340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73402152"/>
        <c:crosses val="autoZero"/>
        <c:auto val="1"/>
        <c:lblAlgn val="ctr"/>
        <c:lblOffset val="100"/>
        <c:noMultiLvlLbl val="0"/>
      </c:catAx>
      <c:valAx>
        <c:axId val="2734021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34005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793888888888889"/>
          <c:y val="0.80837962962962961"/>
          <c:w val="0.61344444444444846"/>
          <c:h val="0.1510484106153413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mn-MN" sz="1200"/>
              <a:t>Орон</a:t>
            </a:r>
            <a:r>
              <a:rPr lang="mn-MN" sz="1200" baseline="0"/>
              <a:t> нутгийн төсвийн урсгал орлого, төсвийн байгууллагын нийт зардал, сая.төг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82E-2"/>
          <c:y val="0.18352252843394568"/>
          <c:w val="0.93888888888889244"/>
          <c:h val="0.46702901720618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grapik!$AE$73</c:f>
              <c:strCache>
                <c:ptCount val="1"/>
                <c:pt idx="0">
                  <c:v>Îðîí íóòãèéí òºñâèéí óðñãàë îðëîãî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grapik!$AF$72:$AH$72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grapik!$AF$73:$AH$73</c:f>
              <c:numCache>
                <c:formatCode>General</c:formatCode>
                <c:ptCount val="3"/>
                <c:pt idx="0">
                  <c:v>1889.1</c:v>
                </c:pt>
                <c:pt idx="1">
                  <c:v>2333.4</c:v>
                </c:pt>
                <c:pt idx="2" formatCode="0.0">
                  <c:v>1774</c:v>
                </c:pt>
              </c:numCache>
            </c:numRef>
          </c:val>
        </c:ser>
        <c:ser>
          <c:idx val="1"/>
          <c:order val="1"/>
          <c:tx>
            <c:strRef>
              <c:f>grapik!$AE$74</c:f>
              <c:strCache>
                <c:ptCount val="1"/>
                <c:pt idx="0">
                  <c:v>Îðîí íóòãèéí òºñâèéí áàéãóóëëàãóóäûí íèéò çàðëàãà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grapik!$AF$72:$AH$72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grapik!$AF$74:$AH$74</c:f>
              <c:numCache>
                <c:formatCode>General</c:formatCode>
                <c:ptCount val="3"/>
                <c:pt idx="0">
                  <c:v>3927.1</c:v>
                </c:pt>
                <c:pt idx="1">
                  <c:v>5576.4</c:v>
                </c:pt>
                <c:pt idx="2" formatCode="0.0">
                  <c:v>9807.2999999999993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3399408"/>
        <c:axId val="273402544"/>
      </c:barChart>
      <c:catAx>
        <c:axId val="27339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73402544"/>
        <c:crosses val="autoZero"/>
        <c:auto val="1"/>
        <c:lblAlgn val="ctr"/>
        <c:lblOffset val="100"/>
        <c:noMultiLvlLbl val="0"/>
      </c:catAx>
      <c:valAx>
        <c:axId val="2734025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33994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4202099737532801E-2"/>
          <c:y val="0.81469925634296181"/>
          <c:w val="0.97437357830271221"/>
          <c:h val="0.16048993875765541"/>
        </c:manualLayout>
      </c:layout>
      <c:overlay val="0"/>
      <c:txPr>
        <a:bodyPr/>
        <a:lstStyle/>
        <a:p>
          <a:pPr>
            <a:defRPr>
              <a:latin typeface="Arial Mon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0070C0"/>
                </a:solidFill>
                <a:latin typeface="Arial Mon" pitchFamily="34" charset="0"/>
              </a:defRPr>
            </a:pPr>
            <a:r>
              <a:rPr lang="mn-MN" sz="1100">
                <a:solidFill>
                  <a:srgbClr val="0070C0"/>
                </a:solidFill>
                <a:latin typeface="Arial Mon" pitchFamily="34" charset="0"/>
              </a:rPr>
              <a:t>Орон нутгийн төсвийн санхүүгийн</a:t>
            </a:r>
            <a:r>
              <a:rPr lang="mn-MN" sz="1100" baseline="0">
                <a:solidFill>
                  <a:srgbClr val="0070C0"/>
                </a:solidFill>
                <a:latin typeface="Arial Mon" pitchFamily="34" charset="0"/>
              </a:rPr>
              <a:t> дэмжлэг, сая.төг</a:t>
            </a:r>
            <a:endParaRPr lang="en-US" sz="1100">
              <a:solidFill>
                <a:srgbClr val="0070C0"/>
              </a:solidFill>
              <a:latin typeface="Arial Mon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grapik!$AG$91</c:f>
              <c:strCache>
                <c:ptCount val="1"/>
                <c:pt idx="0">
                  <c:v>Îðîí íóòãèéí òºñâèéí ñàíõ¿¿ãèéí äýìæëýã </c:v>
                </c:pt>
              </c:strCache>
            </c:strRef>
          </c:tx>
          <c:dLbls>
            <c:dLbl>
              <c:idx val="0"/>
              <c:layout>
                <c:manualLayout>
                  <c:x val="-7.7777777777777793E-2"/>
                  <c:y val="-4.1666666666666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88888888888889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3888888888888884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3333333333333367E-3"/>
                  <c:y val="1.3888888888889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3333333333333367E-3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grapik!$AH$90:$AL$90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grapik!$AH$91:$AL$91</c:f>
              <c:numCache>
                <c:formatCode>0.0</c:formatCode>
                <c:ptCount val="5"/>
                <c:pt idx="0" formatCode="General">
                  <c:v>1440.8</c:v>
                </c:pt>
                <c:pt idx="1">
                  <c:v>1698.7</c:v>
                </c:pt>
                <c:pt idx="2" formatCode="General">
                  <c:v>2445.1999999999998</c:v>
                </c:pt>
                <c:pt idx="3">
                  <c:v>3243</c:v>
                </c:pt>
                <c:pt idx="4">
                  <c:v>9099.2999999999993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399800"/>
        <c:axId val="273400192"/>
      </c:lineChart>
      <c:catAx>
        <c:axId val="27339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73400192"/>
        <c:crosses val="autoZero"/>
        <c:auto val="1"/>
        <c:lblAlgn val="ctr"/>
        <c:lblOffset val="100"/>
        <c:noMultiLvlLbl val="0"/>
      </c:catAx>
      <c:valAx>
        <c:axId val="273400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3399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grapik!$E$118</c:f>
              <c:strCache>
                <c:ptCount val="1"/>
                <c:pt idx="0">
                  <c:v>mfjflm</c:v>
                </c:pt>
              </c:strCache>
            </c:strRef>
          </c:tx>
          <c:spPr>
            <a:solidFill>
              <a:srgbClr val="5DF96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grapik!$F$117:$J$117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grapik!$F$118:$J$118</c:f>
              <c:numCache>
                <c:formatCode>General</c:formatCode>
                <c:ptCount val="5"/>
                <c:pt idx="0">
                  <c:v>23.8</c:v>
                </c:pt>
                <c:pt idx="1">
                  <c:v>20.6</c:v>
                </c:pt>
                <c:pt idx="2">
                  <c:v>22.8</c:v>
                </c:pt>
                <c:pt idx="3">
                  <c:v>22.1</c:v>
                </c:pt>
                <c:pt idx="4">
                  <c:v>24.2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4104656"/>
        <c:axId val="274101520"/>
      </c:barChart>
      <c:catAx>
        <c:axId val="27410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74101520"/>
        <c:crosses val="autoZero"/>
        <c:auto val="1"/>
        <c:lblAlgn val="ctr"/>
        <c:lblOffset val="100"/>
        <c:noMultiLvlLbl val="0"/>
      </c:catAx>
      <c:valAx>
        <c:axId val="274101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41046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grapik!$E$122</c:f>
              <c:strCache>
                <c:ptCount val="1"/>
                <c:pt idx="0">
                  <c:v>jhjj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grapik!$F$121:$J$121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grapik!$F$122:$J$122</c:f>
              <c:numCache>
                <c:formatCode>General</c:formatCode>
                <c:ptCount val="5"/>
                <c:pt idx="0">
                  <c:v>6.3</c:v>
                </c:pt>
                <c:pt idx="1">
                  <c:v>7.1</c:v>
                </c:pt>
                <c:pt idx="2">
                  <c:v>6.6</c:v>
                </c:pt>
                <c:pt idx="3">
                  <c:v>6.5</c:v>
                </c:pt>
                <c:pt idx="4">
                  <c:v>6.2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4100344"/>
        <c:axId val="274106616"/>
      </c:barChart>
      <c:catAx>
        <c:axId val="27410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74106616"/>
        <c:crosses val="autoZero"/>
        <c:auto val="1"/>
        <c:lblAlgn val="ctr"/>
        <c:lblOffset val="100"/>
        <c:noMultiLvlLbl val="0"/>
      </c:catAx>
      <c:valAx>
        <c:axId val="274106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4100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grapik!$E$127</c:f>
              <c:strCache>
                <c:ptCount val="1"/>
                <c:pt idx="0">
                  <c:v>lkjk</c:v>
                </c:pt>
              </c:strCache>
            </c:strRef>
          </c:tx>
          <c:spPr>
            <a:solidFill>
              <a:srgbClr val="C96B6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grapik!$F$126:$J$126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grapik!$F$127:$J$127</c:f>
              <c:numCache>
                <c:formatCode>General</c:formatCode>
                <c:ptCount val="5"/>
                <c:pt idx="0">
                  <c:v>17.5</c:v>
                </c:pt>
                <c:pt idx="1">
                  <c:v>14.5</c:v>
                </c:pt>
                <c:pt idx="2">
                  <c:v>16.3</c:v>
                </c:pt>
                <c:pt idx="3">
                  <c:v>15.6</c:v>
                </c:pt>
                <c:pt idx="4">
                  <c:v>18.100000000000001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4101912"/>
        <c:axId val="274105048"/>
      </c:barChart>
      <c:catAx>
        <c:axId val="274101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74105048"/>
        <c:crosses val="autoZero"/>
        <c:auto val="1"/>
        <c:lblAlgn val="ctr"/>
        <c:lblOffset val="100"/>
        <c:noMultiLvlLbl val="0"/>
      </c:catAx>
      <c:valAx>
        <c:axId val="2741050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4101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mn-MN" sz="1400"/>
              <a:t>Өрхийн тоо, жил бүрийн эцсийн</a:t>
            </a:r>
            <a:r>
              <a:rPr lang="mn-MN" sz="1400" baseline="0"/>
              <a:t> байдлаар </a:t>
            </a:r>
            <a:endParaRPr lang="en-US" sz="1400"/>
          </a:p>
        </c:rich>
      </c:tx>
      <c:layout>
        <c:manualLayout>
          <c:xMode val="edge"/>
          <c:yMode val="edge"/>
          <c:x val="0.11252777777777782"/>
          <c:y val="2.777777777777822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222222222222251E-2"/>
          <c:y val="0.19524496937882771"/>
          <c:w val="0.9388888888888931"/>
          <c:h val="0.566417687372411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grapik!$R$33</c:f>
              <c:strCache>
                <c:ptCount val="1"/>
                <c:pt idx="0">
                  <c:v>ªðõèéí òîî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grapik!$S$32:$W$32</c:f>
              <c:strCache>
                <c:ptCount val="5"/>
                <c:pt idx="0">
                  <c:v>2009 он</c:v>
                </c:pt>
                <c:pt idx="1">
                  <c:v>2010 он</c:v>
                </c:pt>
                <c:pt idx="2">
                  <c:v>2011 он</c:v>
                </c:pt>
                <c:pt idx="3">
                  <c:v>2012 он</c:v>
                </c:pt>
                <c:pt idx="4">
                  <c:v>2013 он</c:v>
                </c:pt>
              </c:strCache>
            </c:strRef>
          </c:cat>
          <c:val>
            <c:numRef>
              <c:f>grapik!$S$33:$W$33</c:f>
              <c:numCache>
                <c:formatCode>General</c:formatCode>
                <c:ptCount val="5"/>
                <c:pt idx="0">
                  <c:v>16742</c:v>
                </c:pt>
                <c:pt idx="1">
                  <c:v>16786</c:v>
                </c:pt>
                <c:pt idx="2">
                  <c:v>17054</c:v>
                </c:pt>
                <c:pt idx="3">
                  <c:v>17160</c:v>
                </c:pt>
                <c:pt idx="4">
                  <c:v>17549</c:v>
                </c:pt>
              </c:numCache>
            </c:numRef>
          </c:val>
        </c:ser>
        <c:ser>
          <c:idx val="1"/>
          <c:order val="1"/>
          <c:tx>
            <c:strRef>
              <c:f>grapik!$R$34</c:f>
              <c:strCache>
                <c:ptCount val="1"/>
                <c:pt idx="0">
                  <c:v>ñóìûí òºâä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grapik!$S$32:$W$32</c:f>
              <c:strCache>
                <c:ptCount val="5"/>
                <c:pt idx="0">
                  <c:v>2009 он</c:v>
                </c:pt>
                <c:pt idx="1">
                  <c:v>2010 он</c:v>
                </c:pt>
                <c:pt idx="2">
                  <c:v>2011 он</c:v>
                </c:pt>
                <c:pt idx="3">
                  <c:v>2012 он</c:v>
                </c:pt>
                <c:pt idx="4">
                  <c:v>2013 он</c:v>
                </c:pt>
              </c:strCache>
            </c:strRef>
          </c:cat>
          <c:val>
            <c:numRef>
              <c:f>grapik!$S$34:$W$34</c:f>
              <c:numCache>
                <c:formatCode>General</c:formatCode>
                <c:ptCount val="5"/>
                <c:pt idx="0">
                  <c:v>8544</c:v>
                </c:pt>
                <c:pt idx="1">
                  <c:v>8817</c:v>
                </c:pt>
                <c:pt idx="2">
                  <c:v>9023</c:v>
                </c:pt>
                <c:pt idx="3">
                  <c:v>8798</c:v>
                </c:pt>
                <c:pt idx="4">
                  <c:v>9516</c:v>
                </c:pt>
              </c:numCache>
            </c:numRef>
          </c:val>
        </c:ser>
        <c:ser>
          <c:idx val="2"/>
          <c:order val="2"/>
          <c:tx>
            <c:strRef>
              <c:f>grapik!$R$35</c:f>
              <c:strCache>
                <c:ptCount val="1"/>
                <c:pt idx="0">
                  <c:v>õºäººä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grapik!$S$32:$W$32</c:f>
              <c:strCache>
                <c:ptCount val="5"/>
                <c:pt idx="0">
                  <c:v>2009 он</c:v>
                </c:pt>
                <c:pt idx="1">
                  <c:v>2010 он</c:v>
                </c:pt>
                <c:pt idx="2">
                  <c:v>2011 он</c:v>
                </c:pt>
                <c:pt idx="3">
                  <c:v>2012 он</c:v>
                </c:pt>
                <c:pt idx="4">
                  <c:v>2013 он</c:v>
                </c:pt>
              </c:strCache>
            </c:strRef>
          </c:cat>
          <c:val>
            <c:numRef>
              <c:f>grapik!$S$35:$W$35</c:f>
              <c:numCache>
                <c:formatCode>General</c:formatCode>
                <c:ptCount val="5"/>
                <c:pt idx="0">
                  <c:v>8198</c:v>
                </c:pt>
                <c:pt idx="1">
                  <c:v>7969</c:v>
                </c:pt>
                <c:pt idx="2">
                  <c:v>8031</c:v>
                </c:pt>
                <c:pt idx="3">
                  <c:v>8362</c:v>
                </c:pt>
                <c:pt idx="4">
                  <c:v>8652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9824344"/>
        <c:axId val="269831008"/>
        <c:axId val="0"/>
      </c:bar3DChart>
      <c:catAx>
        <c:axId val="269824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69831008"/>
        <c:crosses val="autoZero"/>
        <c:auto val="1"/>
        <c:lblAlgn val="ctr"/>
        <c:lblOffset val="100"/>
        <c:noMultiLvlLbl val="0"/>
      </c:catAx>
      <c:valAx>
        <c:axId val="2698310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698243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4717847769029104E-3"/>
          <c:y val="0.86615740740740765"/>
          <c:w val="0.96127843394575674"/>
          <c:h val="8.3717191601050026E-2"/>
        </c:manualLayout>
      </c:layout>
      <c:overlay val="0"/>
      <c:txPr>
        <a:bodyPr/>
        <a:lstStyle/>
        <a:p>
          <a:pPr>
            <a:defRPr>
              <a:latin typeface="Arial Mon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mn-MN"/>
              <a:t>Дундаж наслалт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grapik!$K$39</c:f>
              <c:strCache>
                <c:ptCount val="1"/>
                <c:pt idx="0">
                  <c:v>Äóíäàæ íàñëàëò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grapik!$L$38:$O$38</c:f>
              <c:strCache>
                <c:ptCount val="4"/>
                <c:pt idx="0">
                  <c:v>2009 он </c:v>
                </c:pt>
                <c:pt idx="1">
                  <c:v>2010 он </c:v>
                </c:pt>
                <c:pt idx="2">
                  <c:v>2011 он </c:v>
                </c:pt>
                <c:pt idx="3">
                  <c:v>2012 он </c:v>
                </c:pt>
              </c:strCache>
            </c:strRef>
          </c:cat>
          <c:val>
            <c:numRef>
              <c:f>grapik!$L$39:$O$39</c:f>
              <c:numCache>
                <c:formatCode>General</c:formatCode>
                <c:ptCount val="4"/>
                <c:pt idx="0">
                  <c:v>69.290000000000006</c:v>
                </c:pt>
                <c:pt idx="1">
                  <c:v>69.349999999999994</c:v>
                </c:pt>
                <c:pt idx="2">
                  <c:v>70.510000000000005</c:v>
                </c:pt>
                <c:pt idx="3">
                  <c:v>71.28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69827088"/>
        <c:axId val="269830616"/>
      </c:lineChart>
      <c:catAx>
        <c:axId val="269827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69830616"/>
        <c:crosses val="autoZero"/>
        <c:auto val="1"/>
        <c:lblAlgn val="ctr"/>
        <c:lblOffset val="100"/>
        <c:noMultiLvlLbl val="0"/>
      </c:catAx>
      <c:valAx>
        <c:axId val="269830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6982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mn-MN" sz="110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Эндсэн хүүхдийн тоо, жил бүрийн эцсийн байдлаар</a:t>
            </a:r>
            <a:endParaRPr lang="en-US" sz="1100">
              <a:solidFill>
                <a:srgbClr val="002060"/>
              </a:solidFill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2665181885671891E-2"/>
          <c:y val="0.24425106861642443"/>
          <c:w val="0.93466963622866273"/>
          <c:h val="0.42446614173228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grapik!$U$4</c:f>
              <c:strCache>
                <c:ptCount val="1"/>
                <c:pt idx="0">
                  <c:v>Нялхасын эндэгдэл</c:v>
                </c:pt>
              </c:strCache>
            </c:strRef>
          </c:tx>
          <c:spPr>
            <a:solidFill>
              <a:schemeClr val="accent5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spPr/>
              <c:txPr>
                <a:bodyPr/>
                <a:lstStyle/>
                <a:p>
                  <a:pPr>
                    <a:defRPr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grapik!$V$3:$X$3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grapik!$V$4:$X$4</c:f>
              <c:numCache>
                <c:formatCode>General</c:formatCode>
                <c:ptCount val="3"/>
                <c:pt idx="0">
                  <c:v>11</c:v>
                </c:pt>
                <c:pt idx="1">
                  <c:v>18</c:v>
                </c:pt>
                <c:pt idx="2">
                  <c:v>18</c:v>
                </c:pt>
              </c:numCache>
            </c:numRef>
          </c:val>
        </c:ser>
        <c:ser>
          <c:idx val="1"/>
          <c:order val="1"/>
          <c:tx>
            <c:strRef>
              <c:f>grapik!$U$5</c:f>
              <c:strCache>
                <c:ptCount val="1"/>
                <c:pt idx="0">
                  <c:v>5 хүртэлх насандаа эндсэн хүүхэд </c:v>
                </c:pt>
              </c:strCache>
            </c:strRef>
          </c:tx>
          <c:spPr>
            <a:solidFill>
              <a:schemeClr val="accent1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spPr/>
              <c:txPr>
                <a:bodyPr/>
                <a:lstStyle/>
                <a:p>
                  <a:pPr>
                    <a:defRPr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grapik!$V$3:$X$3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grapik!$V$5:$X$5</c:f>
              <c:numCache>
                <c:formatCode>General</c:formatCode>
                <c:ptCount val="3"/>
                <c:pt idx="0">
                  <c:v>13</c:v>
                </c:pt>
                <c:pt idx="1">
                  <c:v>19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14"/>
        <c:axId val="273177416"/>
        <c:axId val="273175064"/>
      </c:barChart>
      <c:catAx>
        <c:axId val="273177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73175064"/>
        <c:crosses val="autoZero"/>
        <c:auto val="1"/>
        <c:lblAlgn val="ctr"/>
        <c:lblOffset val="100"/>
        <c:noMultiLvlLbl val="0"/>
      </c:catAx>
      <c:valAx>
        <c:axId val="2731750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31774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6456049897994381E-2"/>
          <c:y val="0.85314315710536182"/>
          <c:w val="0.88708790020401129"/>
          <c:h val="0.1377745781777277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002060"/>
                </a:solidFill>
              </a:defRPr>
            </a:pPr>
            <a:r>
              <a:rPr lang="mn-MN" sz="110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Ерөнхий</a:t>
            </a:r>
            <a:r>
              <a:rPr lang="mn-MN" sz="1100" baseline="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 боловсролын 1-р ангид элсэгчид</a:t>
            </a:r>
            <a:endParaRPr lang="en-US" sz="1100">
              <a:solidFill>
                <a:srgbClr val="002060"/>
              </a:solidFill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Pt>
            <c:idx val="5"/>
            <c:invertIfNegative val="0"/>
            <c:bubble3D val="0"/>
            <c:spPr>
              <a:solidFill>
                <a:schemeClr val="accent2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dLbl>
              <c:idx val="5"/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7030A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grapik!$AB$27:$AB$32</c:f>
              <c:strCache>
                <c:ptCount val="6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</c:strCache>
            </c:strRef>
          </c:cat>
          <c:val>
            <c:numRef>
              <c:f>grapik!$AC$27:$AC$32</c:f>
              <c:numCache>
                <c:formatCode>General</c:formatCode>
                <c:ptCount val="6"/>
                <c:pt idx="0">
                  <c:v>1123</c:v>
                </c:pt>
                <c:pt idx="1">
                  <c:v>904</c:v>
                </c:pt>
                <c:pt idx="2">
                  <c:v>788</c:v>
                </c:pt>
                <c:pt idx="3">
                  <c:v>780</c:v>
                </c:pt>
                <c:pt idx="4">
                  <c:v>847</c:v>
                </c:pt>
                <c:pt idx="5">
                  <c:v>1034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4"/>
        <c:overlap val="-27"/>
        <c:axId val="273171144"/>
        <c:axId val="273177024"/>
      </c:barChart>
      <c:catAx>
        <c:axId val="273171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73177024"/>
        <c:crosses val="autoZero"/>
        <c:auto val="1"/>
        <c:lblAlgn val="ctr"/>
        <c:lblOffset val="100"/>
        <c:noMultiLvlLbl val="0"/>
      </c:catAx>
      <c:valAx>
        <c:axId val="2731770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3171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002060"/>
                </a:solidFill>
              </a:defRPr>
            </a:pPr>
            <a:r>
              <a:rPr lang="mn-MN" sz="1100">
                <a:solidFill>
                  <a:srgbClr val="002060"/>
                </a:solidFill>
              </a:rPr>
              <a:t>Ерөнхий боловсролын сургуульд суралцагчид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471062992125985"/>
          <c:y val="0.11913385826771659"/>
          <c:w val="0.79195603674540682"/>
          <c:h val="0.686421697287839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grapik!$AF$27</c:f>
              <c:strCache>
                <c:ptCount val="1"/>
                <c:pt idx="0">
                  <c:v>бага</c:v>
                </c:pt>
              </c:strCache>
            </c:strRef>
          </c:tx>
          <c:invertIfNegative val="0"/>
          <c:dLbls>
            <c:dLbl>
              <c:idx val="5"/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grapik!$AG$26:$AL$26</c:f>
              <c:strCache>
                <c:ptCount val="6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</c:strCache>
            </c:strRef>
          </c:cat>
          <c:val>
            <c:numRef>
              <c:f>grapik!$AG$27:$AL$27</c:f>
              <c:numCache>
                <c:formatCode>General</c:formatCode>
                <c:ptCount val="6"/>
                <c:pt idx="0">
                  <c:v>4889</c:v>
                </c:pt>
                <c:pt idx="1">
                  <c:v>5193</c:v>
                </c:pt>
                <c:pt idx="2">
                  <c:v>5034</c:v>
                </c:pt>
                <c:pt idx="3">
                  <c:v>4725</c:v>
                </c:pt>
                <c:pt idx="4">
                  <c:v>4323</c:v>
                </c:pt>
                <c:pt idx="5">
                  <c:v>4250</c:v>
                </c:pt>
              </c:numCache>
            </c:numRef>
          </c:val>
        </c:ser>
        <c:ser>
          <c:idx val="1"/>
          <c:order val="1"/>
          <c:tx>
            <c:strRef>
              <c:f>grapik!$AF$28</c:f>
              <c:strCache>
                <c:ptCount val="1"/>
                <c:pt idx="0">
                  <c:v>дунд</c:v>
                </c:pt>
              </c:strCache>
            </c:strRef>
          </c:tx>
          <c:invertIfNegative val="0"/>
          <c:dLbls>
            <c:dLbl>
              <c:idx val="5"/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grapik!$AG$26:$AL$26</c:f>
              <c:strCache>
                <c:ptCount val="6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</c:strCache>
            </c:strRef>
          </c:cat>
          <c:val>
            <c:numRef>
              <c:f>grapik!$AG$28:$AL$28</c:f>
              <c:numCache>
                <c:formatCode>General</c:formatCode>
                <c:ptCount val="6"/>
                <c:pt idx="0">
                  <c:v>4636</c:v>
                </c:pt>
                <c:pt idx="1">
                  <c:v>4086</c:v>
                </c:pt>
                <c:pt idx="2">
                  <c:v>3809</c:v>
                </c:pt>
                <c:pt idx="3">
                  <c:v>3475</c:v>
                </c:pt>
                <c:pt idx="4">
                  <c:v>2973</c:v>
                </c:pt>
                <c:pt idx="5">
                  <c:v>3105</c:v>
                </c:pt>
              </c:numCache>
            </c:numRef>
          </c:val>
        </c:ser>
        <c:ser>
          <c:idx val="2"/>
          <c:order val="2"/>
          <c:tx>
            <c:strRef>
              <c:f>grapik!$AF$29</c:f>
              <c:strCache>
                <c:ptCount val="1"/>
                <c:pt idx="0">
                  <c:v>ахалх</c:v>
                </c:pt>
              </c:strCache>
            </c:strRef>
          </c:tx>
          <c:invertIfNegative val="0"/>
          <c:dLbls>
            <c:dLbl>
              <c:idx val="5"/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grapik!$AG$26:$AL$26</c:f>
              <c:strCache>
                <c:ptCount val="6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</c:strCache>
            </c:strRef>
          </c:cat>
          <c:val>
            <c:numRef>
              <c:f>grapik!$AG$29:$AL$29</c:f>
              <c:numCache>
                <c:formatCode>General</c:formatCode>
                <c:ptCount val="6"/>
                <c:pt idx="0">
                  <c:v>1666</c:v>
                </c:pt>
                <c:pt idx="1">
                  <c:v>1435</c:v>
                </c:pt>
                <c:pt idx="2">
                  <c:v>1486</c:v>
                </c:pt>
                <c:pt idx="3">
                  <c:v>1652</c:v>
                </c:pt>
                <c:pt idx="4">
                  <c:v>2122</c:v>
                </c:pt>
                <c:pt idx="5">
                  <c:v>1857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7"/>
        <c:overlap val="100"/>
        <c:axId val="273174672"/>
        <c:axId val="273175456"/>
      </c:barChart>
      <c:catAx>
        <c:axId val="2731746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en-US"/>
          </a:p>
        </c:txPr>
        <c:crossAx val="273175456"/>
        <c:crosses val="autoZero"/>
        <c:auto val="1"/>
        <c:lblAlgn val="ctr"/>
        <c:lblOffset val="100"/>
        <c:noMultiLvlLbl val="0"/>
      </c:catAx>
      <c:valAx>
        <c:axId val="273175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3174672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solidFill>
                  <a:schemeClr val="accent1">
                    <a:lumMod val="60000"/>
                    <a:lumOff val="40000"/>
                  </a:schemeClr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4.0519247594050706E-2"/>
          <c:y val="0.90115740740740768"/>
          <c:w val="0.91896150481189853"/>
          <c:h val="8.371719160105002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002060"/>
                </a:solidFill>
              </a:defRPr>
            </a:pPr>
            <a:r>
              <a:rPr lang="mn-MN" sz="1100">
                <a:solidFill>
                  <a:srgbClr val="002060"/>
                </a:solidFill>
              </a:rPr>
              <a:t>Халдварт өвчнөөр өвчлөгчид, жил бүрийн эцсийн байдлаар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grapik!$AA$21</c:f>
              <c:strCache>
                <c:ptCount val="1"/>
                <c:pt idx="0">
                  <c:v>Халдварт ө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6"/>
            <c:invertIfNegative val="0"/>
            <c:bubble3D val="0"/>
            <c:spPr>
              <a:solidFill>
                <a:schemeClr val="accent2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b="1">
                      <a:solidFill>
                        <a:srgbClr val="00206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grapik!$AB$20:$AH$20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grapik!$AB$21:$AH$21</c:f>
              <c:numCache>
                <c:formatCode>General</c:formatCode>
                <c:ptCount val="7"/>
                <c:pt idx="0">
                  <c:v>725</c:v>
                </c:pt>
                <c:pt idx="1">
                  <c:v>1154</c:v>
                </c:pt>
                <c:pt idx="2">
                  <c:v>1064</c:v>
                </c:pt>
                <c:pt idx="3">
                  <c:v>780</c:v>
                </c:pt>
                <c:pt idx="4">
                  <c:v>1076</c:v>
                </c:pt>
                <c:pt idx="5">
                  <c:v>802</c:v>
                </c:pt>
                <c:pt idx="6">
                  <c:v>569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8"/>
        <c:overlap val="-25"/>
        <c:axId val="273178200"/>
        <c:axId val="273171928"/>
      </c:barChart>
      <c:catAx>
        <c:axId val="27317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en-US"/>
          </a:p>
        </c:txPr>
        <c:crossAx val="273171928"/>
        <c:crosses val="autoZero"/>
        <c:auto val="1"/>
        <c:lblAlgn val="ctr"/>
        <c:lblOffset val="100"/>
        <c:noMultiLvlLbl val="0"/>
      </c:catAx>
      <c:valAx>
        <c:axId val="273171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3178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mn-MN" sz="1100"/>
              <a:t>Нийгмийн халамжийн сангаас олгосон тэтгэвэр, тэтгэмжь үйлчилгээ болон хөнгөлөлт, мян.төг</a:t>
            </a:r>
            <a:endParaRPr lang="en-US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"/>
          <c:y val="0.17927675707203294"/>
          <c:w val="0.93888888888889299"/>
          <c:h val="0.383311825605132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grapik!$AA$44</c:f>
              <c:strCache>
                <c:ptCount val="1"/>
                <c:pt idx="0">
                  <c:v>Халамжийн тэтгэвэр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grapik!$AB$43:$AC$43</c:f>
              <c:strCache>
                <c:ptCount val="2"/>
                <c:pt idx="0">
                  <c:v>2012 I-XII</c:v>
                </c:pt>
                <c:pt idx="1">
                  <c:v>2013 I-XII</c:v>
                </c:pt>
              </c:strCache>
            </c:strRef>
          </c:cat>
          <c:val>
            <c:numRef>
              <c:f>grapik!$AB$44:$AC$44</c:f>
              <c:numCache>
                <c:formatCode>General</c:formatCode>
                <c:ptCount val="2"/>
                <c:pt idx="0">
                  <c:v>1358.1</c:v>
                </c:pt>
                <c:pt idx="1">
                  <c:v>1522.8</c:v>
                </c:pt>
              </c:numCache>
            </c:numRef>
          </c:val>
        </c:ser>
        <c:ser>
          <c:idx val="1"/>
          <c:order val="1"/>
          <c:tx>
            <c:strRef>
              <c:f>grapik!$AA$45</c:f>
              <c:strCache>
                <c:ptCount val="1"/>
                <c:pt idx="0">
                  <c:v>Нийгмийн халамжийн үйлчилгээний болон хөнгөлөлт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grapik!$AB$43:$AC$43</c:f>
              <c:strCache>
                <c:ptCount val="2"/>
                <c:pt idx="0">
                  <c:v>2012 I-XII</c:v>
                </c:pt>
                <c:pt idx="1">
                  <c:v>2013 I-XII</c:v>
                </c:pt>
              </c:strCache>
            </c:strRef>
          </c:cat>
          <c:val>
            <c:numRef>
              <c:f>grapik!$AB$45:$AC$45</c:f>
              <c:numCache>
                <c:formatCode>General</c:formatCode>
                <c:ptCount val="2"/>
                <c:pt idx="0">
                  <c:v>926.9</c:v>
                </c:pt>
                <c:pt idx="1">
                  <c:v>637.4</c:v>
                </c:pt>
              </c:numCache>
            </c:numRef>
          </c:val>
        </c:ser>
        <c:ser>
          <c:idx val="2"/>
          <c:order val="2"/>
          <c:tx>
            <c:strRef>
              <c:f>grapik!$AA$46</c:f>
              <c:strCache>
                <c:ptCount val="1"/>
                <c:pt idx="0">
                  <c:v>Алдарт эхийн одонгийн мөнгө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grapik!$AB$43:$AC$43</c:f>
              <c:strCache>
                <c:ptCount val="2"/>
                <c:pt idx="0">
                  <c:v>2012 I-XII</c:v>
                </c:pt>
                <c:pt idx="1">
                  <c:v>2013 I-XII</c:v>
                </c:pt>
              </c:strCache>
            </c:strRef>
          </c:cat>
          <c:val>
            <c:numRef>
              <c:f>grapik!$AB$46:$AC$46</c:f>
              <c:numCache>
                <c:formatCode>General</c:formatCode>
                <c:ptCount val="2"/>
                <c:pt idx="0">
                  <c:v>888.7</c:v>
                </c:pt>
                <c:pt idx="1">
                  <c:v>713.3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3171536"/>
        <c:axId val="273172712"/>
      </c:barChart>
      <c:catAx>
        <c:axId val="273171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3172712"/>
        <c:crosses val="autoZero"/>
        <c:auto val="1"/>
        <c:lblAlgn val="ctr"/>
        <c:lblOffset val="100"/>
        <c:noMultiLvlLbl val="0"/>
      </c:catAx>
      <c:valAx>
        <c:axId val="273172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31715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924321959755029E-2"/>
          <c:y val="0.73136592300962378"/>
          <c:w val="0.97281802274715667"/>
          <c:h val="0.2117997229512989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002060"/>
          </a:solidFill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0</xdr:row>
      <xdr:rowOff>47625</xdr:rowOff>
    </xdr:from>
    <xdr:to>
      <xdr:col>18</xdr:col>
      <xdr:colOff>600075</xdr:colOff>
      <xdr:row>10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161924</xdr:colOff>
      <xdr:row>16</xdr:row>
      <xdr:rowOff>57150</xdr:rowOff>
    </xdr:from>
    <xdr:to>
      <xdr:col>19</xdr:col>
      <xdr:colOff>552449</xdr:colOff>
      <xdr:row>29</xdr:row>
      <xdr:rowOff>49530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95250</xdr:colOff>
      <xdr:row>35</xdr:row>
      <xdr:rowOff>57150</xdr:rowOff>
    </xdr:from>
    <xdr:to>
      <xdr:col>24</xdr:col>
      <xdr:colOff>400050</xdr:colOff>
      <xdr:row>49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381000</xdr:colOff>
      <xdr:row>39</xdr:row>
      <xdr:rowOff>104775</xdr:rowOff>
    </xdr:from>
    <xdr:to>
      <xdr:col>16</xdr:col>
      <xdr:colOff>76200</xdr:colOff>
      <xdr:row>53</xdr:row>
      <xdr:rowOff>47625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514350</xdr:colOff>
      <xdr:row>5</xdr:row>
      <xdr:rowOff>161925</xdr:rowOff>
    </xdr:from>
    <xdr:to>
      <xdr:col>26</xdr:col>
      <xdr:colOff>523875</xdr:colOff>
      <xdr:row>14</xdr:row>
      <xdr:rowOff>114300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447675</xdr:colOff>
      <xdr:row>30</xdr:row>
      <xdr:rowOff>0</xdr:rowOff>
    </xdr:from>
    <xdr:to>
      <xdr:col>31</xdr:col>
      <xdr:colOff>314325</xdr:colOff>
      <xdr:row>40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590550</xdr:colOff>
      <xdr:row>30</xdr:row>
      <xdr:rowOff>0</xdr:rowOff>
    </xdr:from>
    <xdr:to>
      <xdr:col>39</xdr:col>
      <xdr:colOff>285750</xdr:colOff>
      <xdr:row>43</xdr:row>
      <xdr:rowOff>133350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485774</xdr:colOff>
      <xdr:row>9</xdr:row>
      <xdr:rowOff>57150</xdr:rowOff>
    </xdr:from>
    <xdr:to>
      <xdr:col>37</xdr:col>
      <xdr:colOff>609599</xdr:colOff>
      <xdr:row>23</xdr:row>
      <xdr:rowOff>133350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276225</xdr:colOff>
      <xdr:row>46</xdr:row>
      <xdr:rowOff>171450</xdr:rowOff>
    </xdr:from>
    <xdr:to>
      <xdr:col>32</xdr:col>
      <xdr:colOff>581025</xdr:colOff>
      <xdr:row>61</xdr:row>
      <xdr:rowOff>57150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33</xdr:col>
      <xdr:colOff>0</xdr:colOff>
      <xdr:row>54</xdr:row>
      <xdr:rowOff>114300</xdr:rowOff>
    </xdr:from>
    <xdr:to>
      <xdr:col>40</xdr:col>
      <xdr:colOff>304800</xdr:colOff>
      <xdr:row>69</xdr:row>
      <xdr:rowOff>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41</xdr:col>
      <xdr:colOff>142875</xdr:colOff>
      <xdr:row>55</xdr:row>
      <xdr:rowOff>66675</xdr:rowOff>
    </xdr:from>
    <xdr:to>
      <xdr:col>48</xdr:col>
      <xdr:colOff>447675</xdr:colOff>
      <xdr:row>69</xdr:row>
      <xdr:rowOff>142875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40</xdr:col>
      <xdr:colOff>19050</xdr:colOff>
      <xdr:row>11</xdr:row>
      <xdr:rowOff>85725</xdr:rowOff>
    </xdr:from>
    <xdr:to>
      <xdr:col>46</xdr:col>
      <xdr:colOff>600075</xdr:colOff>
      <xdr:row>25</xdr:row>
      <xdr:rowOff>161925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48</xdr:col>
      <xdr:colOff>485775</xdr:colOff>
      <xdr:row>6</xdr:row>
      <xdr:rowOff>9525</xdr:rowOff>
    </xdr:from>
    <xdr:to>
      <xdr:col>56</xdr:col>
      <xdr:colOff>180975</xdr:colOff>
      <xdr:row>20</xdr:row>
      <xdr:rowOff>85725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56</xdr:col>
      <xdr:colOff>542925</xdr:colOff>
      <xdr:row>8</xdr:row>
      <xdr:rowOff>114300</xdr:rowOff>
    </xdr:from>
    <xdr:to>
      <xdr:col>63</xdr:col>
      <xdr:colOff>342900</xdr:colOff>
      <xdr:row>19</xdr:row>
      <xdr:rowOff>57150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495300</xdr:colOff>
      <xdr:row>58</xdr:row>
      <xdr:rowOff>47625</xdr:rowOff>
    </xdr:from>
    <xdr:to>
      <xdr:col>17</xdr:col>
      <xdr:colOff>38100</xdr:colOff>
      <xdr:row>69</xdr:row>
      <xdr:rowOff>171450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447675</xdr:colOff>
      <xdr:row>60</xdr:row>
      <xdr:rowOff>123825</xdr:rowOff>
    </xdr:from>
    <xdr:to>
      <xdr:col>24</xdr:col>
      <xdr:colOff>114300</xdr:colOff>
      <xdr:row>70</xdr:row>
      <xdr:rowOff>142875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190500</xdr:colOff>
      <xdr:row>75</xdr:row>
      <xdr:rowOff>19049</xdr:rowOff>
    </xdr:from>
    <xdr:to>
      <xdr:col>16</xdr:col>
      <xdr:colOff>371475</xdr:colOff>
      <xdr:row>83</xdr:row>
      <xdr:rowOff>123824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438150</xdr:colOff>
      <xdr:row>77</xdr:row>
      <xdr:rowOff>171450</xdr:rowOff>
    </xdr:from>
    <xdr:to>
      <xdr:col>25</xdr:col>
      <xdr:colOff>133350</xdr:colOff>
      <xdr:row>90</xdr:row>
      <xdr:rowOff>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104775</xdr:colOff>
      <xdr:row>95</xdr:row>
      <xdr:rowOff>123825</xdr:rowOff>
    </xdr:from>
    <xdr:to>
      <xdr:col>17</xdr:col>
      <xdr:colOff>266700</xdr:colOff>
      <xdr:row>110</xdr:row>
      <xdr:rowOff>9525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20</xdr:col>
      <xdr:colOff>161925</xdr:colOff>
      <xdr:row>96</xdr:row>
      <xdr:rowOff>85725</xdr:rowOff>
    </xdr:from>
    <xdr:to>
      <xdr:col>27</xdr:col>
      <xdr:colOff>466725</xdr:colOff>
      <xdr:row>110</xdr:row>
      <xdr:rowOff>161925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27</xdr:col>
      <xdr:colOff>161925</xdr:colOff>
      <xdr:row>74</xdr:row>
      <xdr:rowOff>123825</xdr:rowOff>
    </xdr:from>
    <xdr:to>
      <xdr:col>34</xdr:col>
      <xdr:colOff>466725</xdr:colOff>
      <xdr:row>88</xdr:row>
      <xdr:rowOff>57150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30</xdr:col>
      <xdr:colOff>504825</xdr:colOff>
      <xdr:row>91</xdr:row>
      <xdr:rowOff>76200</xdr:rowOff>
    </xdr:from>
    <xdr:to>
      <xdr:col>38</xdr:col>
      <xdr:colOff>200025</xdr:colOff>
      <xdr:row>105</xdr:row>
      <xdr:rowOff>152400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781050</xdr:colOff>
      <xdr:row>103</xdr:row>
      <xdr:rowOff>142875</xdr:rowOff>
    </xdr:from>
    <xdr:to>
      <xdr:col>5</xdr:col>
      <xdr:colOff>561975</xdr:colOff>
      <xdr:row>113</xdr:row>
      <xdr:rowOff>85725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152400</xdr:colOff>
      <xdr:row>118</xdr:row>
      <xdr:rowOff>47625</xdr:rowOff>
    </xdr:from>
    <xdr:to>
      <xdr:col>4</xdr:col>
      <xdr:colOff>390525</xdr:colOff>
      <xdr:row>127</xdr:row>
      <xdr:rowOff>123825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38100</xdr:colOff>
      <xdr:row>129</xdr:row>
      <xdr:rowOff>123825</xdr:rowOff>
    </xdr:from>
    <xdr:to>
      <xdr:col>5</xdr:col>
      <xdr:colOff>323850</xdr:colOff>
      <xdr:row>144</xdr:row>
      <xdr:rowOff>9525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4-bulgan\2014\04\sumdiin%20NEZ%20vzvvlelt\NEZ-iin%20vzvvlel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gtgel"/>
      <sheetName val="Baynagt"/>
      <sheetName val="baynnuur"/>
      <sheetName val="bugat"/>
      <sheetName val="bulgan"/>
      <sheetName val="bureg"/>
      <sheetName val="gurvanbulag"/>
      <sheetName val="dashinchilen"/>
      <sheetName val="mogod"/>
      <sheetName val="orhon"/>
      <sheetName val="saihan"/>
      <sheetName val="selenge"/>
      <sheetName val="teshig"/>
      <sheetName val="hangal"/>
      <sheetName val="hishig-ondor"/>
      <sheetName val="hutag-ondor"/>
      <sheetName val="rashaant"/>
    </sheetNames>
    <sheetDataSet>
      <sheetData sheetId="0"/>
      <sheetData sheetId="1">
        <row r="63">
          <cell r="D63">
            <v>11.7</v>
          </cell>
          <cell r="E63">
            <v>11.8</v>
          </cell>
          <cell r="F63">
            <v>12</v>
          </cell>
          <cell r="G63">
            <v>7.3</v>
          </cell>
          <cell r="H63">
            <v>4</v>
          </cell>
        </row>
        <row r="64">
          <cell r="D64">
            <v>644.79999999999995</v>
          </cell>
          <cell r="E64">
            <v>687</v>
          </cell>
          <cell r="F64">
            <v>3094</v>
          </cell>
          <cell r="G64">
            <v>2745</v>
          </cell>
          <cell r="H64">
            <v>3111</v>
          </cell>
        </row>
        <row r="65">
          <cell r="D65">
            <v>323.89999999999998</v>
          </cell>
          <cell r="E65">
            <v>416</v>
          </cell>
          <cell r="F65">
            <v>2359</v>
          </cell>
          <cell r="G65">
            <v>2675</v>
          </cell>
          <cell r="H65">
            <v>2856</v>
          </cell>
        </row>
        <row r="66">
          <cell r="D66">
            <v>195.6</v>
          </cell>
          <cell r="E66">
            <v>166</v>
          </cell>
          <cell r="F66">
            <v>160</v>
          </cell>
          <cell r="G66">
            <v>15</v>
          </cell>
          <cell r="H66">
            <v>110</v>
          </cell>
        </row>
        <row r="67">
          <cell r="D67">
            <v>125.3</v>
          </cell>
          <cell r="E67">
            <v>105</v>
          </cell>
          <cell r="F67">
            <v>132</v>
          </cell>
          <cell r="G67">
            <v>7</v>
          </cell>
          <cell r="H67">
            <v>40</v>
          </cell>
        </row>
      </sheetData>
      <sheetData sheetId="2">
        <row r="63">
          <cell r="D63">
            <v>11.7</v>
          </cell>
          <cell r="E63">
            <v>6</v>
          </cell>
          <cell r="F63">
            <v>8</v>
          </cell>
          <cell r="G63">
            <v>4.3</v>
          </cell>
          <cell r="H63">
            <v>4</v>
          </cell>
        </row>
        <row r="64">
          <cell r="D64">
            <v>141.19999999999999</v>
          </cell>
          <cell r="E64">
            <v>114</v>
          </cell>
          <cell r="F64">
            <v>160</v>
          </cell>
          <cell r="G64">
            <v>10.8</v>
          </cell>
          <cell r="H64">
            <v>187.6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45</v>
          </cell>
        </row>
        <row r="66">
          <cell r="D66">
            <v>73</v>
          </cell>
          <cell r="E66">
            <v>63</v>
          </cell>
          <cell r="F66">
            <v>70</v>
          </cell>
          <cell r="G66">
            <v>7.4</v>
          </cell>
          <cell r="H66">
            <v>72</v>
          </cell>
        </row>
        <row r="67">
          <cell r="D67">
            <v>68</v>
          </cell>
          <cell r="E67">
            <v>51</v>
          </cell>
          <cell r="F67">
            <v>90</v>
          </cell>
          <cell r="G67">
            <v>3.4</v>
          </cell>
          <cell r="H67">
            <v>36</v>
          </cell>
        </row>
      </sheetData>
      <sheetData sheetId="3">
        <row r="63">
          <cell r="D63">
            <v>102</v>
          </cell>
          <cell r="E63">
            <v>69.5</v>
          </cell>
          <cell r="F63">
            <v>55</v>
          </cell>
          <cell r="G63">
            <v>25</v>
          </cell>
          <cell r="H63">
            <v>18.399999999999999</v>
          </cell>
        </row>
        <row r="64">
          <cell r="D64">
            <v>3899.3</v>
          </cell>
          <cell r="E64">
            <v>2207</v>
          </cell>
          <cell r="F64">
            <v>3957.4</v>
          </cell>
          <cell r="G64">
            <v>1682</v>
          </cell>
          <cell r="H64">
            <v>1867</v>
          </cell>
        </row>
        <row r="65">
          <cell r="D65">
            <v>1990</v>
          </cell>
          <cell r="E65">
            <v>650</v>
          </cell>
          <cell r="F65">
            <v>2253</v>
          </cell>
          <cell r="G65">
            <v>391</v>
          </cell>
          <cell r="H65">
            <v>1002</v>
          </cell>
        </row>
        <row r="66">
          <cell r="D66">
            <v>923.8</v>
          </cell>
          <cell r="E66">
            <v>810</v>
          </cell>
          <cell r="F66">
            <v>1080</v>
          </cell>
          <cell r="G66">
            <v>803</v>
          </cell>
          <cell r="H66">
            <v>660</v>
          </cell>
        </row>
        <row r="67">
          <cell r="D67">
            <v>985.5</v>
          </cell>
          <cell r="E67">
            <v>682</v>
          </cell>
          <cell r="F67">
            <v>609.4</v>
          </cell>
          <cell r="G67">
            <v>418</v>
          </cell>
          <cell r="H67">
            <v>200</v>
          </cell>
        </row>
      </sheetData>
      <sheetData sheetId="4">
        <row r="63">
          <cell r="D63">
            <v>35</v>
          </cell>
          <cell r="E63">
            <v>37</v>
          </cell>
          <cell r="F63">
            <v>45</v>
          </cell>
          <cell r="G63">
            <v>38.200000000000003</v>
          </cell>
          <cell r="H63">
            <v>55</v>
          </cell>
        </row>
        <row r="64">
          <cell r="D64">
            <v>1200.2</v>
          </cell>
          <cell r="E64">
            <v>1357</v>
          </cell>
          <cell r="F64">
            <v>1443</v>
          </cell>
          <cell r="G64">
            <v>1771</v>
          </cell>
          <cell r="H64">
            <v>1728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871.2</v>
          </cell>
          <cell r="E66">
            <v>968</v>
          </cell>
          <cell r="F66">
            <v>881</v>
          </cell>
          <cell r="G66">
            <v>1170</v>
          </cell>
          <cell r="H66">
            <v>1043</v>
          </cell>
        </row>
        <row r="67">
          <cell r="D67">
            <v>329</v>
          </cell>
          <cell r="E67">
            <v>389</v>
          </cell>
          <cell r="F67">
            <v>562</v>
          </cell>
          <cell r="G67">
            <v>601</v>
          </cell>
          <cell r="H67">
            <v>685</v>
          </cell>
        </row>
      </sheetData>
      <sheetData sheetId="5">
        <row r="63">
          <cell r="D63">
            <v>5</v>
          </cell>
          <cell r="E63">
            <v>6</v>
          </cell>
          <cell r="F63">
            <v>8</v>
          </cell>
          <cell r="G63">
            <v>8</v>
          </cell>
          <cell r="H63">
            <v>8</v>
          </cell>
        </row>
        <row r="64">
          <cell r="D64">
            <v>1569.5</v>
          </cell>
          <cell r="E64">
            <v>1660</v>
          </cell>
          <cell r="F64">
            <v>1497</v>
          </cell>
          <cell r="G64">
            <v>2013</v>
          </cell>
          <cell r="H64">
            <v>1305</v>
          </cell>
        </row>
        <row r="65">
          <cell r="D65">
            <v>1362</v>
          </cell>
          <cell r="E65">
            <v>1049</v>
          </cell>
          <cell r="F65">
            <v>1197</v>
          </cell>
          <cell r="G65">
            <v>1345</v>
          </cell>
          <cell r="H65">
            <v>563</v>
          </cell>
        </row>
        <row r="66">
          <cell r="D66">
            <v>161.5</v>
          </cell>
          <cell r="E66">
            <v>170</v>
          </cell>
          <cell r="F66">
            <v>180</v>
          </cell>
          <cell r="G66">
            <v>190</v>
          </cell>
          <cell r="H66">
            <v>221</v>
          </cell>
        </row>
        <row r="67">
          <cell r="D67">
            <v>46</v>
          </cell>
          <cell r="E67">
            <v>61</v>
          </cell>
          <cell r="F67">
            <v>95</v>
          </cell>
          <cell r="G67">
            <v>96</v>
          </cell>
          <cell r="H67">
            <v>96</v>
          </cell>
        </row>
      </sheetData>
      <sheetData sheetId="6">
        <row r="63">
          <cell r="D63">
            <v>6.3</v>
          </cell>
          <cell r="E63">
            <v>8</v>
          </cell>
          <cell r="F63">
            <v>6.2</v>
          </cell>
          <cell r="G63">
            <v>8</v>
          </cell>
          <cell r="H63">
            <v>6</v>
          </cell>
        </row>
        <row r="64">
          <cell r="D64">
            <v>228</v>
          </cell>
          <cell r="E64">
            <v>234</v>
          </cell>
          <cell r="F64">
            <v>298</v>
          </cell>
          <cell r="G64">
            <v>332.8</v>
          </cell>
          <cell r="H64">
            <v>392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171</v>
          </cell>
          <cell r="E66">
            <v>162</v>
          </cell>
          <cell r="F66">
            <v>205</v>
          </cell>
          <cell r="G66">
            <v>322.3</v>
          </cell>
          <cell r="H66">
            <v>336</v>
          </cell>
        </row>
        <row r="67">
          <cell r="D67">
            <v>57</v>
          </cell>
          <cell r="E67">
            <v>72</v>
          </cell>
          <cell r="F67">
            <v>93</v>
          </cell>
          <cell r="G67">
            <v>10.5</v>
          </cell>
          <cell r="H67">
            <v>55</v>
          </cell>
        </row>
      </sheetData>
      <sheetData sheetId="7">
        <row r="63">
          <cell r="D63">
            <v>7</v>
          </cell>
          <cell r="E63">
            <v>7</v>
          </cell>
          <cell r="F63">
            <v>8</v>
          </cell>
          <cell r="G63">
            <v>9</v>
          </cell>
          <cell r="H63">
            <v>9.6999999999999993</v>
          </cell>
        </row>
        <row r="64">
          <cell r="D64">
            <v>248.5</v>
          </cell>
          <cell r="E64">
            <v>1394</v>
          </cell>
          <cell r="F64">
            <v>1192</v>
          </cell>
          <cell r="G64">
            <v>3619</v>
          </cell>
          <cell r="H64">
            <v>2978</v>
          </cell>
        </row>
        <row r="65">
          <cell r="D65">
            <v>0</v>
          </cell>
          <cell r="E65">
            <v>1060</v>
          </cell>
          <cell r="F65">
            <v>901</v>
          </cell>
          <cell r="G65">
            <v>3074</v>
          </cell>
          <cell r="H65">
            <v>2592</v>
          </cell>
        </row>
        <row r="66">
          <cell r="D66">
            <v>178</v>
          </cell>
          <cell r="E66">
            <v>162</v>
          </cell>
          <cell r="F66">
            <v>198</v>
          </cell>
          <cell r="G66">
            <v>305</v>
          </cell>
          <cell r="H66">
            <v>220</v>
          </cell>
        </row>
        <row r="67">
          <cell r="D67">
            <v>70.5</v>
          </cell>
          <cell r="E67">
            <v>72</v>
          </cell>
          <cell r="F67">
            <v>93</v>
          </cell>
          <cell r="G67">
            <v>110</v>
          </cell>
          <cell r="H67">
            <v>106</v>
          </cell>
        </row>
      </sheetData>
      <sheetData sheetId="8">
        <row r="63">
          <cell r="D63">
            <v>4</v>
          </cell>
          <cell r="E63">
            <v>4</v>
          </cell>
          <cell r="F63">
            <v>7</v>
          </cell>
          <cell r="G63">
            <v>1</v>
          </cell>
          <cell r="H63">
            <v>7.4</v>
          </cell>
        </row>
        <row r="64">
          <cell r="D64">
            <v>141</v>
          </cell>
          <cell r="E64">
            <v>160</v>
          </cell>
          <cell r="F64">
            <v>192</v>
          </cell>
          <cell r="G64">
            <v>31</v>
          </cell>
          <cell r="H64">
            <v>212.5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105</v>
          </cell>
          <cell r="E66">
            <v>110</v>
          </cell>
          <cell r="F66">
            <v>122</v>
          </cell>
          <cell r="G66">
            <v>15</v>
          </cell>
          <cell r="H66">
            <v>120</v>
          </cell>
        </row>
        <row r="67">
          <cell r="D67">
            <v>36</v>
          </cell>
          <cell r="E67">
            <v>50</v>
          </cell>
          <cell r="F67">
            <v>70</v>
          </cell>
          <cell r="G67">
            <v>16</v>
          </cell>
          <cell r="H67">
            <v>92.5</v>
          </cell>
        </row>
      </sheetData>
      <sheetData sheetId="9">
        <row r="63">
          <cell r="D63">
            <v>30</v>
          </cell>
          <cell r="E63">
            <v>35</v>
          </cell>
          <cell r="F63">
            <v>33.299999999999997</v>
          </cell>
          <cell r="G63">
            <v>17</v>
          </cell>
          <cell r="H63">
            <v>32.97</v>
          </cell>
        </row>
        <row r="64">
          <cell r="D64">
            <v>2041.4</v>
          </cell>
          <cell r="E64">
            <v>3835</v>
          </cell>
          <cell r="F64">
            <v>1965</v>
          </cell>
          <cell r="G64">
            <v>4480</v>
          </cell>
          <cell r="H64">
            <v>2535.5</v>
          </cell>
        </row>
        <row r="65">
          <cell r="D65">
            <v>1582.2</v>
          </cell>
          <cell r="E65">
            <v>3136</v>
          </cell>
          <cell r="F65">
            <v>1123</v>
          </cell>
          <cell r="G65">
            <v>3219</v>
          </cell>
          <cell r="H65">
            <v>1149</v>
          </cell>
        </row>
        <row r="66">
          <cell r="D66">
            <v>174.2</v>
          </cell>
          <cell r="E66">
            <v>420</v>
          </cell>
          <cell r="F66">
            <v>432</v>
          </cell>
          <cell r="G66">
            <v>560</v>
          </cell>
          <cell r="H66">
            <v>646.20000000000005</v>
          </cell>
        </row>
        <row r="67">
          <cell r="D67">
            <v>285</v>
          </cell>
          <cell r="E67">
            <v>279</v>
          </cell>
          <cell r="F67">
            <v>360</v>
          </cell>
          <cell r="G67">
            <v>416</v>
          </cell>
          <cell r="H67">
            <v>390.1</v>
          </cell>
        </row>
      </sheetData>
      <sheetData sheetId="10">
        <row r="63">
          <cell r="D63">
            <v>5</v>
          </cell>
          <cell r="E63">
            <v>6</v>
          </cell>
          <cell r="F63">
            <v>8</v>
          </cell>
          <cell r="G63">
            <v>2.1</v>
          </cell>
          <cell r="H63">
            <v>2.0099999999999998</v>
          </cell>
        </row>
        <row r="64">
          <cell r="D64">
            <v>92.5</v>
          </cell>
          <cell r="E64">
            <v>98.5</v>
          </cell>
          <cell r="F64">
            <v>144</v>
          </cell>
          <cell r="G64">
            <v>42.5</v>
          </cell>
          <cell r="H64">
            <v>26.2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46.5</v>
          </cell>
          <cell r="E66">
            <v>47.5</v>
          </cell>
          <cell r="F66">
            <v>56</v>
          </cell>
          <cell r="G66">
            <v>37.5</v>
          </cell>
          <cell r="H66">
            <v>21.1</v>
          </cell>
        </row>
        <row r="67">
          <cell r="D67">
            <v>46</v>
          </cell>
          <cell r="E67">
            <v>51</v>
          </cell>
          <cell r="F67">
            <v>88</v>
          </cell>
          <cell r="G67">
            <v>5</v>
          </cell>
          <cell r="H67">
            <v>5.0999999999999996</v>
          </cell>
        </row>
      </sheetData>
      <sheetData sheetId="11">
        <row r="63">
          <cell r="D63">
            <v>30</v>
          </cell>
          <cell r="E63">
            <v>34</v>
          </cell>
          <cell r="F63">
            <v>37</v>
          </cell>
          <cell r="G63">
            <v>37</v>
          </cell>
          <cell r="H63">
            <v>49</v>
          </cell>
        </row>
        <row r="64">
          <cell r="D64">
            <v>16961</v>
          </cell>
          <cell r="E64">
            <v>12337.6</v>
          </cell>
          <cell r="F64">
            <v>14343</v>
          </cell>
          <cell r="G64">
            <v>13706</v>
          </cell>
          <cell r="H64">
            <v>7430</v>
          </cell>
        </row>
        <row r="65">
          <cell r="D65">
            <v>15426</v>
          </cell>
          <cell r="E65">
            <v>10664.6</v>
          </cell>
          <cell r="F65">
            <v>12238</v>
          </cell>
          <cell r="G65">
            <v>11429</v>
          </cell>
          <cell r="H65">
            <v>5172</v>
          </cell>
        </row>
        <row r="66">
          <cell r="D66">
            <v>1250</v>
          </cell>
          <cell r="E66">
            <v>1313</v>
          </cell>
          <cell r="F66">
            <v>1350</v>
          </cell>
          <cell r="G66">
            <v>1620</v>
          </cell>
          <cell r="H66">
            <v>1500</v>
          </cell>
        </row>
        <row r="67">
          <cell r="D67">
            <v>285</v>
          </cell>
          <cell r="E67">
            <v>360</v>
          </cell>
          <cell r="F67">
            <v>481</v>
          </cell>
          <cell r="G67">
            <v>630</v>
          </cell>
          <cell r="H67">
            <v>686</v>
          </cell>
        </row>
      </sheetData>
      <sheetData sheetId="12">
        <row r="63">
          <cell r="D63">
            <v>20</v>
          </cell>
          <cell r="E63">
            <v>20</v>
          </cell>
          <cell r="F63">
            <v>18</v>
          </cell>
          <cell r="G63">
            <v>22</v>
          </cell>
          <cell r="H63">
            <v>19.7</v>
          </cell>
        </row>
        <row r="64">
          <cell r="D64">
            <v>9474</v>
          </cell>
          <cell r="E64">
            <v>6647.6</v>
          </cell>
          <cell r="F64">
            <v>9340</v>
          </cell>
          <cell r="G64">
            <v>8470</v>
          </cell>
          <cell r="H64">
            <v>7980.4</v>
          </cell>
        </row>
        <row r="65">
          <cell r="D65">
            <v>8971</v>
          </cell>
          <cell r="E65">
            <v>6187.6</v>
          </cell>
          <cell r="F65">
            <v>8838</v>
          </cell>
          <cell r="G65">
            <v>7760</v>
          </cell>
          <cell r="H65">
            <v>7370.8</v>
          </cell>
        </row>
        <row r="66">
          <cell r="D66">
            <v>283</v>
          </cell>
          <cell r="E66">
            <v>260</v>
          </cell>
          <cell r="F66">
            <v>286</v>
          </cell>
          <cell r="G66">
            <v>416</v>
          </cell>
          <cell r="H66">
            <v>367.9</v>
          </cell>
        </row>
        <row r="67">
          <cell r="D67">
            <v>220</v>
          </cell>
          <cell r="E67">
            <v>200</v>
          </cell>
          <cell r="F67">
            <v>216</v>
          </cell>
          <cell r="G67">
            <v>264</v>
          </cell>
          <cell r="H67">
            <v>241.7</v>
          </cell>
        </row>
      </sheetData>
      <sheetData sheetId="13">
        <row r="63">
          <cell r="D63">
            <v>21</v>
          </cell>
          <cell r="E63">
            <v>45</v>
          </cell>
          <cell r="F63">
            <v>44</v>
          </cell>
          <cell r="G63">
            <v>62</v>
          </cell>
          <cell r="H63">
            <v>81.8</v>
          </cell>
        </row>
        <row r="64">
          <cell r="D64">
            <v>5045.8</v>
          </cell>
          <cell r="E64">
            <v>3921.2</v>
          </cell>
          <cell r="F64">
            <v>4308</v>
          </cell>
          <cell r="G64">
            <v>4876</v>
          </cell>
          <cell r="H64">
            <v>4442.5</v>
          </cell>
        </row>
        <row r="65">
          <cell r="D65">
            <v>3002</v>
          </cell>
          <cell r="E65">
            <v>1915.2</v>
          </cell>
          <cell r="F65">
            <v>2576</v>
          </cell>
          <cell r="G65">
            <v>2370</v>
          </cell>
          <cell r="H65">
            <v>2259</v>
          </cell>
        </row>
        <row r="66">
          <cell r="D66">
            <v>1817.4</v>
          </cell>
          <cell r="E66">
            <v>1500</v>
          </cell>
          <cell r="F66">
            <v>1140</v>
          </cell>
          <cell r="G66">
            <v>1654</v>
          </cell>
          <cell r="H66">
            <v>1288</v>
          </cell>
        </row>
        <row r="67">
          <cell r="D67">
            <v>206.4</v>
          </cell>
          <cell r="E67">
            <v>506</v>
          </cell>
          <cell r="F67">
            <v>572</v>
          </cell>
          <cell r="G67">
            <v>732</v>
          </cell>
          <cell r="H67">
            <v>849</v>
          </cell>
        </row>
      </sheetData>
      <sheetData sheetId="14">
        <row r="63">
          <cell r="D63">
            <v>5</v>
          </cell>
          <cell r="E63">
            <v>6</v>
          </cell>
          <cell r="F63">
            <v>8</v>
          </cell>
          <cell r="G63">
            <v>3</v>
          </cell>
          <cell r="H63">
            <v>2</v>
          </cell>
        </row>
        <row r="64">
          <cell r="D64">
            <v>182.5</v>
          </cell>
          <cell r="E64">
            <v>233</v>
          </cell>
          <cell r="F64">
            <v>225</v>
          </cell>
          <cell r="G64">
            <v>1442</v>
          </cell>
          <cell r="H64">
            <v>1516</v>
          </cell>
        </row>
        <row r="65">
          <cell r="D65">
            <v>60</v>
          </cell>
          <cell r="E65">
            <v>80</v>
          </cell>
          <cell r="F65">
            <v>47</v>
          </cell>
          <cell r="G65">
            <v>1257</v>
          </cell>
          <cell r="H65">
            <v>1230</v>
          </cell>
        </row>
        <row r="66">
          <cell r="D66">
            <v>76</v>
          </cell>
          <cell r="E66">
            <v>90</v>
          </cell>
          <cell r="F66">
            <v>80</v>
          </cell>
          <cell r="G66">
            <v>89</v>
          </cell>
          <cell r="H66">
            <v>131</v>
          </cell>
        </row>
        <row r="67">
          <cell r="D67">
            <v>46.5</v>
          </cell>
          <cell r="E67">
            <v>63</v>
          </cell>
          <cell r="F67">
            <v>98</v>
          </cell>
          <cell r="G67">
            <v>96</v>
          </cell>
          <cell r="H67">
            <v>35</v>
          </cell>
        </row>
      </sheetData>
      <sheetData sheetId="15">
        <row r="63">
          <cell r="D63">
            <v>20</v>
          </cell>
          <cell r="E63">
            <v>24</v>
          </cell>
          <cell r="F63">
            <v>25</v>
          </cell>
          <cell r="G63">
            <v>27</v>
          </cell>
          <cell r="H63">
            <v>40.47</v>
          </cell>
        </row>
        <row r="64">
          <cell r="D64">
            <v>17635</v>
          </cell>
          <cell r="E64">
            <v>13190</v>
          </cell>
          <cell r="F64">
            <v>16055</v>
          </cell>
          <cell r="G64">
            <v>14160</v>
          </cell>
          <cell r="H64">
            <v>20560.2</v>
          </cell>
        </row>
        <row r="65">
          <cell r="D65">
            <v>15695</v>
          </cell>
          <cell r="E65">
            <v>11149</v>
          </cell>
          <cell r="F65">
            <v>13211</v>
          </cell>
          <cell r="G65">
            <v>12397</v>
          </cell>
          <cell r="H65">
            <v>16493.2</v>
          </cell>
        </row>
        <row r="66">
          <cell r="D66">
            <v>1750</v>
          </cell>
          <cell r="E66">
            <v>1710</v>
          </cell>
          <cell r="F66">
            <v>2461</v>
          </cell>
          <cell r="G66">
            <v>1568</v>
          </cell>
          <cell r="H66">
            <v>1675</v>
          </cell>
        </row>
        <row r="67">
          <cell r="D67">
            <v>190</v>
          </cell>
          <cell r="E67">
            <v>216</v>
          </cell>
          <cell r="F67">
            <v>325</v>
          </cell>
          <cell r="G67">
            <v>120</v>
          </cell>
          <cell r="H67">
            <v>600</v>
          </cell>
        </row>
      </sheetData>
      <sheetData sheetId="16">
        <row r="63">
          <cell r="D63">
            <v>5</v>
          </cell>
          <cell r="E63">
            <v>10</v>
          </cell>
          <cell r="F63">
            <v>8.1999999999999993</v>
          </cell>
          <cell r="G63">
            <v>3</v>
          </cell>
          <cell r="H63">
            <v>4.1210000000000004</v>
          </cell>
        </row>
        <row r="64">
          <cell r="D64">
            <v>121.5</v>
          </cell>
          <cell r="E64">
            <v>475</v>
          </cell>
          <cell r="F64">
            <v>665</v>
          </cell>
          <cell r="G64">
            <v>186</v>
          </cell>
          <cell r="H64">
            <v>161.4</v>
          </cell>
        </row>
        <row r="65">
          <cell r="D65">
            <v>15</v>
          </cell>
          <cell r="E65">
            <v>115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60</v>
          </cell>
          <cell r="E66">
            <v>300</v>
          </cell>
          <cell r="F66">
            <v>304</v>
          </cell>
          <cell r="G66">
            <v>70</v>
          </cell>
          <cell r="H66">
            <v>70.599999999999994</v>
          </cell>
        </row>
        <row r="67">
          <cell r="D67">
            <v>46.5</v>
          </cell>
          <cell r="E67">
            <v>60</v>
          </cell>
          <cell r="F67">
            <v>96</v>
          </cell>
          <cell r="G67">
            <v>96</v>
          </cell>
          <cell r="H67">
            <v>48.8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G127"/>
  <sheetViews>
    <sheetView topLeftCell="A67" workbookViewId="0">
      <selection activeCell="I21" sqref="I21"/>
    </sheetView>
  </sheetViews>
  <sheetFormatPr defaultRowHeight="15"/>
  <cols>
    <col min="1" max="1" width="4.140625" style="4" customWidth="1"/>
    <col min="2" max="2" width="39.5703125" style="1" customWidth="1"/>
    <col min="3" max="3" width="8.140625" style="4" customWidth="1"/>
    <col min="4" max="4" width="8" style="1" customWidth="1"/>
    <col min="5" max="5" width="8.5703125" style="1" customWidth="1"/>
    <col min="6" max="7" width="9.140625" style="1" customWidth="1"/>
    <col min="8" max="8" width="9.42578125" style="1" customWidth="1"/>
    <col min="9" max="12" width="9.140625" style="34"/>
    <col min="13" max="17" width="9.5703125" style="34" bestFit="1" customWidth="1"/>
    <col min="18" max="40" width="9.140625" style="34"/>
    <col min="41" max="41" width="14.140625" style="34" customWidth="1"/>
    <col min="42" max="42" width="28.140625" style="34" customWidth="1"/>
    <col min="43" max="85" width="9.140625" style="34"/>
    <col min="86" max="16384" width="9.140625" style="9"/>
  </cols>
  <sheetData>
    <row r="1" spans="1:59">
      <c r="A1" s="26"/>
      <c r="B1" s="27"/>
      <c r="C1" s="26"/>
      <c r="D1" s="27"/>
      <c r="E1" s="27"/>
      <c r="F1" s="27"/>
      <c r="G1" s="27"/>
      <c r="H1" s="27"/>
    </row>
    <row r="2" spans="1:59">
      <c r="A2" s="160" t="s">
        <v>108</v>
      </c>
      <c r="B2" s="160"/>
      <c r="C2" s="160"/>
      <c r="D2" s="160"/>
      <c r="E2" s="160"/>
      <c r="F2" s="160"/>
      <c r="G2" s="160"/>
      <c r="H2" s="160"/>
    </row>
    <row r="3" spans="1:59">
      <c r="A3" s="33" t="s">
        <v>0</v>
      </c>
      <c r="B3" s="33" t="s">
        <v>50</v>
      </c>
      <c r="C3" s="33" t="s">
        <v>1</v>
      </c>
      <c r="D3" s="33" t="s">
        <v>51</v>
      </c>
      <c r="E3" s="33" t="s">
        <v>52</v>
      </c>
      <c r="F3" s="33" t="s">
        <v>53</v>
      </c>
      <c r="G3" s="33" t="s">
        <v>54</v>
      </c>
      <c r="H3" s="33" t="s">
        <v>55</v>
      </c>
      <c r="V3" s="34">
        <v>2011</v>
      </c>
      <c r="W3" s="34">
        <v>2012</v>
      </c>
      <c r="X3" s="34">
        <v>2013</v>
      </c>
      <c r="AP3" s="34">
        <v>2009</v>
      </c>
      <c r="AQ3" s="34">
        <v>2010</v>
      </c>
      <c r="AR3" s="34">
        <v>2011</v>
      </c>
      <c r="AS3" s="34">
        <v>2012</v>
      </c>
      <c r="AT3" s="34">
        <v>2013</v>
      </c>
      <c r="AY3" s="34">
        <v>2009</v>
      </c>
      <c r="AZ3" s="34">
        <v>2010</v>
      </c>
      <c r="BA3" s="34">
        <v>2011</v>
      </c>
      <c r="BB3" s="34">
        <v>2012</v>
      </c>
      <c r="BC3" s="34">
        <v>2013</v>
      </c>
    </row>
    <row r="4" spans="1:59">
      <c r="A4" s="33">
        <v>1</v>
      </c>
      <c r="B4" s="10" t="s">
        <v>2</v>
      </c>
      <c r="C4" s="33" t="s">
        <v>44</v>
      </c>
      <c r="D4" s="161">
        <v>1938</v>
      </c>
      <c r="E4" s="162"/>
      <c r="F4" s="162"/>
      <c r="G4" s="162"/>
      <c r="H4" s="163"/>
      <c r="U4" s="34" t="s">
        <v>139</v>
      </c>
      <c r="V4" s="34">
        <v>11</v>
      </c>
      <c r="W4" s="34">
        <v>18</v>
      </c>
      <c r="X4" s="34">
        <v>18</v>
      </c>
      <c r="AO4" s="39" t="s">
        <v>59</v>
      </c>
      <c r="AP4" s="34">
        <v>2509</v>
      </c>
      <c r="AQ4" s="34">
        <v>2559</v>
      </c>
      <c r="AR4" s="34">
        <v>2609</v>
      </c>
      <c r="AS4" s="34">
        <v>2770</v>
      </c>
      <c r="AT4" s="34">
        <v>2714</v>
      </c>
      <c r="AX4" s="34" t="s">
        <v>169</v>
      </c>
      <c r="AY4" s="34">
        <v>2273</v>
      </c>
      <c r="AZ4" s="34">
        <v>2162</v>
      </c>
      <c r="BA4" s="34">
        <v>2214</v>
      </c>
      <c r="BB4" s="34">
        <v>2426</v>
      </c>
      <c r="BC4" s="34">
        <v>2209</v>
      </c>
      <c r="BG4" s="34" t="s">
        <v>170</v>
      </c>
    </row>
    <row r="5" spans="1:59">
      <c r="A5" s="33">
        <v>2</v>
      </c>
      <c r="B5" s="10" t="s">
        <v>3</v>
      </c>
      <c r="C5" s="33" t="s">
        <v>44</v>
      </c>
      <c r="D5" s="7">
        <v>72</v>
      </c>
      <c r="E5" s="7">
        <v>72</v>
      </c>
      <c r="F5" s="7">
        <v>75</v>
      </c>
      <c r="G5" s="7">
        <v>75</v>
      </c>
      <c r="H5" s="7">
        <v>75</v>
      </c>
      <c r="K5" s="35">
        <v>2011</v>
      </c>
      <c r="L5" s="35">
        <v>2012</v>
      </c>
      <c r="M5" s="35">
        <v>2013</v>
      </c>
      <c r="U5" s="34" t="s">
        <v>140</v>
      </c>
      <c r="V5" s="34">
        <v>13</v>
      </c>
      <c r="W5" s="34">
        <v>19</v>
      </c>
      <c r="X5" s="34">
        <v>21</v>
      </c>
      <c r="AO5" s="39" t="s">
        <v>164</v>
      </c>
      <c r="AP5" s="34">
        <v>743</v>
      </c>
      <c r="AQ5" s="34">
        <v>776</v>
      </c>
      <c r="AR5" s="34">
        <v>767</v>
      </c>
      <c r="AS5" s="34">
        <v>904</v>
      </c>
      <c r="AT5" s="34">
        <v>753</v>
      </c>
      <c r="BF5" s="34" t="s">
        <v>171</v>
      </c>
      <c r="BG5" s="34">
        <v>1245</v>
      </c>
    </row>
    <row r="6" spans="1:59">
      <c r="A6" s="33">
        <v>3</v>
      </c>
      <c r="B6" s="10" t="s">
        <v>4</v>
      </c>
      <c r="C6" s="33" t="s">
        <v>45</v>
      </c>
      <c r="D6" s="161">
        <v>48531</v>
      </c>
      <c r="E6" s="162"/>
      <c r="F6" s="162"/>
      <c r="G6" s="162"/>
      <c r="H6" s="163"/>
      <c r="J6" s="36" t="s">
        <v>138</v>
      </c>
      <c r="K6" s="37">
        <v>964</v>
      </c>
      <c r="L6" s="34">
        <v>962</v>
      </c>
      <c r="M6" s="34">
        <v>1024</v>
      </c>
      <c r="AO6" s="39" t="s">
        <v>165</v>
      </c>
      <c r="AP6" s="34">
        <v>1766</v>
      </c>
      <c r="AQ6" s="34">
        <v>1783</v>
      </c>
      <c r="AR6" s="34">
        <v>1842</v>
      </c>
      <c r="AS6" s="34">
        <v>1866</v>
      </c>
      <c r="AT6" s="34">
        <v>1961</v>
      </c>
      <c r="BF6" s="34" t="s">
        <v>172</v>
      </c>
      <c r="BG6" s="34">
        <v>589</v>
      </c>
    </row>
    <row r="7" spans="1:59">
      <c r="A7" s="33">
        <v>4</v>
      </c>
      <c r="B7" s="10" t="s">
        <v>81</v>
      </c>
      <c r="C7" s="33" t="s">
        <v>44</v>
      </c>
      <c r="D7" s="7">
        <f>Baynagt!D6+baynnuur!D6+bugat!D6+bulgan!D6+bureg!D6+gurvanbulag!D6+dashinchilen!D6+mogod!D6+orhon!D6+saihan!D6+selenge!D6+teshig!D6+hangal!D6+'hishig-ondor'!D6+'hutag-ondor'!D6+rashaant!D6</f>
        <v>58483</v>
      </c>
      <c r="E7" s="7">
        <f>Baynagt!E6+baynnuur!E6+bugat!E6+bulgan!E6+bureg!E6+gurvanbulag!E6+dashinchilen!E6+mogod!E6+orhon!E6+saihan!E6+selenge!E6+teshig!E6+hangal!E6+'hishig-ondor'!E6+'hutag-ondor'!E6+rashaant!E6</f>
        <v>58651</v>
      </c>
      <c r="F7" s="7">
        <f>Baynagt!F6+baynnuur!F6+bugat!F6+bulgan!F6+bureg!F6+gurvanbulag!F6+dashinchilen!F6+mogod!F6+orhon!F6+saihan!F6+selenge!F6+teshig!F6+hangal!F6+'hishig-ondor'!F6+'hutag-ondor'!F6+rashaant!F6</f>
        <v>58888</v>
      </c>
      <c r="G7" s="7">
        <f>Baynagt!G6+baynnuur!G6+bugat!G6+bulgan!G6+bureg!G6+gurvanbulag!G6+dashinchilen!G6+mogod!G6+orhon!G6+saihan!G6+selenge!G6+teshig!G6+hangal!G6+'hishig-ondor'!G6+'hutag-ondor'!G6+rashaant!G6</f>
        <v>60334</v>
      </c>
      <c r="H7" s="7">
        <f>Baynagt!H6+baynnuur!H6+bugat!H6+bulgan!H6+bureg!H6+gurvanbulag!H6+dashinchilen!H6+mogod!H6+orhon!H6+saihan!H6+selenge!H6+teshig!H6+hangal!H6+'hishig-ondor'!H6+'hutag-ondor'!H6+rashaant!H6</f>
        <v>60014</v>
      </c>
      <c r="J7" s="36" t="s">
        <v>137</v>
      </c>
      <c r="K7" s="37">
        <v>962</v>
      </c>
      <c r="L7" s="34">
        <v>953</v>
      </c>
      <c r="M7" s="34">
        <v>1023</v>
      </c>
      <c r="BF7" s="34" t="s">
        <v>173</v>
      </c>
      <c r="BG7" s="34">
        <v>127</v>
      </c>
    </row>
    <row r="8" spans="1:59">
      <c r="A8" s="33">
        <v>5</v>
      </c>
      <c r="B8" s="10" t="s">
        <v>5</v>
      </c>
      <c r="C8" s="33" t="s">
        <v>44</v>
      </c>
      <c r="D8" s="7">
        <f>Baynagt!D7+baynnuur!D7+bugat!D7+bulgan!D7+bureg!D7+gurvanbulag!D7+dashinchilen!D7+mogod!D7+orhon!D7+saihan!D7+selenge!D7+teshig!D7+hangal!D7+'hishig-ondor'!D7+'hutag-ondor'!D7+rashaant!D7</f>
        <v>29348</v>
      </c>
      <c r="E8" s="7">
        <f>Baynagt!E7+baynnuur!E7+bugat!E7+bulgan!E7+bureg!E7+gurvanbulag!E7+dashinchilen!E7+mogod!E7+orhon!E7+saihan!E7+selenge!E7+teshig!E7+hangal!E7+'hishig-ondor'!E7+'hutag-ondor'!E7+rashaant!E7</f>
        <v>29583</v>
      </c>
      <c r="F8" s="7">
        <f>Baynagt!F7+baynnuur!F7+bugat!F7+bulgan!F7+bureg!F7+gurvanbulag!F7+dashinchilen!F7+mogod!F7+orhon!F7+saihan!F7+selenge!F7+teshig!F7+hangal!F7+'hishig-ondor'!F7+'hutag-ondor'!F7+rashaant!F7</f>
        <v>29807</v>
      </c>
      <c r="G8" s="7">
        <f>Baynagt!G7+baynnuur!G7+bugat!G7+bulgan!G7+bureg!G7+gurvanbulag!G7+dashinchilen!G7+mogod!G7+orhon!G7+saihan!G7+selenge!G7+teshig!G7+hangal!G7+'hishig-ondor'!G7+'hutag-ondor'!G7+rashaant!G7</f>
        <v>30656</v>
      </c>
      <c r="H8" s="7">
        <f>Baynagt!H7+baynnuur!H7+bugat!H7+bulgan!H7+bureg!H7+gurvanbulag!H7+dashinchilen!H7+mogod!H7+orhon!H7+saihan!H7+selenge!H7+teshig!H7+hangal!H7+'hishig-ondor'!H7+'hutag-ondor'!H7+rashaant!H7</f>
        <v>30512</v>
      </c>
      <c r="AP8" s="34">
        <v>2009</v>
      </c>
      <c r="AQ8" s="34">
        <v>2010</v>
      </c>
      <c r="AR8" s="34">
        <v>2011</v>
      </c>
      <c r="AS8" s="34">
        <v>2012</v>
      </c>
      <c r="AT8" s="34">
        <v>2013</v>
      </c>
    </row>
    <row r="9" spans="1:59">
      <c r="A9" s="33">
        <v>6</v>
      </c>
      <c r="B9" s="10" t="s">
        <v>6</v>
      </c>
      <c r="C9" s="33" t="s">
        <v>44</v>
      </c>
      <c r="D9" s="7">
        <f>Baynagt!D8+baynnuur!D8+bugat!D8+bulgan!D8+bureg!D8+gurvanbulag!D8+dashinchilen!D8+mogod!D8+orhon!D8+saihan!D8+selenge!D8+teshig!D8+hangal!D8+'hishig-ondor'!D8+'hutag-ondor'!D8+rashaant!D8</f>
        <v>29135</v>
      </c>
      <c r="E9" s="7">
        <f>Baynagt!E8+baynnuur!E8+bugat!E8+bulgan!E8+bureg!E8+gurvanbulag!E8+dashinchilen!E8+mogod!E8+orhon!E8+saihan!E8+selenge!E8+teshig!E8+hangal!E8+'hishig-ondor'!E8+'hutag-ondor'!E8+rashaant!E8</f>
        <v>29068</v>
      </c>
      <c r="F9" s="7">
        <f>Baynagt!F8+baynnuur!F8+bugat!F8+bulgan!F8+bureg!F8+gurvanbulag!F8+dashinchilen!F8+mogod!F8+orhon!F8+saihan!F8+selenge!F8+teshig!F8+hangal!F8+'hishig-ondor'!F8+'hutag-ondor'!F8+rashaant!F8</f>
        <v>29343</v>
      </c>
      <c r="G9" s="7">
        <f>Baynagt!G8+baynnuur!G8+bugat!G8+bulgan!G8+bureg!G8+gurvanbulag!G8+dashinchilen!G8+mogod!G8+orhon!G8+saihan!G8+selenge!G8+teshig!G8+hangal!G8+'hishig-ondor'!G8+'hutag-ondor'!G8+rashaant!G8</f>
        <v>29678</v>
      </c>
      <c r="H9" s="7">
        <f>Baynagt!H8+baynnuur!H8+bugat!H8+bulgan!H8+bureg!H8+gurvanbulag!H8+dashinchilen!H8+mogod!H8+orhon!H8+saihan!H8+selenge!H8+teshig!H8+hangal!H8+'hishig-ondor'!H8+'hutag-ondor'!H8+rashaant!H8</f>
        <v>29502</v>
      </c>
      <c r="AO9" s="39" t="s">
        <v>167</v>
      </c>
      <c r="AP9" s="34">
        <v>50</v>
      </c>
      <c r="AQ9" s="34">
        <v>47</v>
      </c>
      <c r="AR9" s="34">
        <v>46</v>
      </c>
      <c r="AS9" s="34">
        <v>55</v>
      </c>
      <c r="AT9" s="34">
        <v>53</v>
      </c>
    </row>
    <row r="10" spans="1:59">
      <c r="A10" s="33">
        <v>7</v>
      </c>
      <c r="B10" s="10" t="s">
        <v>7</v>
      </c>
      <c r="C10" s="33" t="s">
        <v>46</v>
      </c>
      <c r="D10" s="7">
        <v>1.2</v>
      </c>
      <c r="E10" s="7">
        <v>1.2</v>
      </c>
      <c r="F10" s="7">
        <v>1.2</v>
      </c>
      <c r="G10" s="7">
        <v>1.2</v>
      </c>
      <c r="H10" s="7">
        <v>1.2</v>
      </c>
      <c r="AO10" s="39" t="s">
        <v>168</v>
      </c>
      <c r="AP10" s="34">
        <v>890</v>
      </c>
      <c r="AQ10" s="34">
        <v>884</v>
      </c>
      <c r="AR10" s="34">
        <v>808</v>
      </c>
      <c r="AS10" s="34">
        <v>835</v>
      </c>
      <c r="AT10" s="34">
        <v>701</v>
      </c>
    </row>
    <row r="11" spans="1:59">
      <c r="A11" s="33">
        <v>8</v>
      </c>
      <c r="B11" s="10" t="s">
        <v>69</v>
      </c>
      <c r="C11" s="33" t="s">
        <v>44</v>
      </c>
      <c r="D11" s="7">
        <v>69.290000000000006</v>
      </c>
      <c r="E11" s="7">
        <v>69.349999999999994</v>
      </c>
      <c r="F11" s="7">
        <v>70.510000000000005</v>
      </c>
      <c r="G11" s="7">
        <v>71.28</v>
      </c>
      <c r="H11" s="7"/>
    </row>
    <row r="12" spans="1:59">
      <c r="A12" s="33">
        <v>9</v>
      </c>
      <c r="B12" s="10" t="s">
        <v>8</v>
      </c>
      <c r="C12" s="33" t="s">
        <v>44</v>
      </c>
      <c r="D12" s="7">
        <f>Baynagt!D10+baynnuur!D10+bugat!D10+bulgan!D10+bureg!D10+gurvanbulag!D10+dashinchilen!D10+mogod!D10+orhon!D10+saihan!D10+selenge!D10+teshig!D10+hangal!D10+'hishig-ondor'!D10+'hutag-ondor'!D10+rashaant!D10</f>
        <v>20095</v>
      </c>
      <c r="E12" s="7">
        <f>Baynagt!E10+baynnuur!E10+bugat!E10+bulgan!E10+bureg!E10+gurvanbulag!E10+dashinchilen!E10+mogod!E10+orhon!E10+saihan!E10+selenge!E10+teshig!E10+hangal!E10+'hishig-ondor'!E10+'hutag-ondor'!E10+rashaant!E10</f>
        <v>20365</v>
      </c>
      <c r="F12" s="7">
        <f>Baynagt!F10+baynnuur!F10+bugat!F10+bulgan!F10+bureg!F10+gurvanbulag!F10+dashinchilen!F10+mogod!F10+orhon!F10+saihan!F10+selenge!F10+teshig!F10+hangal!F10+'hishig-ondor'!F10+'hutag-ondor'!F10+rashaant!F10</f>
        <v>20343</v>
      </c>
      <c r="G12" s="7">
        <f>Baynagt!G10+baynnuur!G10+bugat!G10+bulgan!G10+bureg!G10+gurvanbulag!G10+dashinchilen!G10+mogod!G10+orhon!G10+saihan!G10+selenge!G10+teshig!G10+hangal!G10+'hishig-ondor'!G10+'hutag-ondor'!G10+rashaant!G10</f>
        <v>20565</v>
      </c>
      <c r="H12" s="7">
        <f>Baynagt!H10+baynnuur!H10+bugat!H10+bulgan!H10+bureg!H10+gurvanbulag!H10+dashinchilen!H10+mogod!H10+orhon!H10+saihan!H10+selenge!H10+teshig!H10+hangal!H10+'hishig-ondor'!H10+'hutag-ondor'!H10+rashaant!H10</f>
        <v>20807</v>
      </c>
      <c r="J12" s="34">
        <f>(1305-382)/1000</f>
        <v>0.92300000000000004</v>
      </c>
    </row>
    <row r="13" spans="1:59">
      <c r="A13" s="33">
        <v>10</v>
      </c>
      <c r="B13" s="10" t="s">
        <v>9</v>
      </c>
      <c r="C13" s="33" t="s">
        <v>44</v>
      </c>
      <c r="D13" s="7">
        <f>Baynagt!D11+baynnuur!D11+bugat!D11+bulgan!D11+bureg!D11+gurvanbulag!D11+dashinchilen!D11+mogod!D11+orhon!D11+saihan!D11+selenge!D11+teshig!D11+hangal!D11+'hishig-ondor'!D11+'hutag-ondor'!D11+rashaant!D11</f>
        <v>31298</v>
      </c>
      <c r="E13" s="7">
        <f>Baynagt!E11+baynnuur!E11+bugat!E11+bulgan!E11+bureg!E11+gurvanbulag!E11+dashinchilen!E11+mogod!E11+orhon!E11+saihan!E11+selenge!E11+teshig!E11+hangal!E11+'hishig-ondor'!E11+'hutag-ondor'!E11+rashaant!E11</f>
        <v>30294</v>
      </c>
      <c r="F13" s="7">
        <f>Baynagt!F11+baynnuur!F11+bugat!F11+bulgan!F11+bureg!F11+gurvanbulag!F11+dashinchilen!F11+mogod!F11+orhon!F11+saihan!F11+selenge!F11+teshig!F11+hangal!F11+'hishig-ondor'!F11+'hutag-ondor'!F11+rashaant!F11</f>
        <v>30096</v>
      </c>
      <c r="G13" s="7">
        <f>Baynagt!G11+baynnuur!G11+bugat!G11+bulgan!G11+bureg!G11+gurvanbulag!G11+dashinchilen!G11+mogod!G11+orhon!G11+saihan!G11+selenge!G11+teshig!G11+hangal!G11+'hishig-ondor'!G11+'hutag-ondor'!G11+rashaant!G11</f>
        <v>29821</v>
      </c>
      <c r="H13" s="7">
        <f>Baynagt!H11+baynnuur!H11+bugat!H11+bulgan!H11+bureg!H11+gurvanbulag!H11+dashinchilen!H11+mogod!H11+orhon!H11+saihan!H11+selenge!H11+teshig!H11+hangal!H11+'hishig-ondor'!H11+'hutag-ondor'!H11+rashaant!H11</f>
        <v>28981</v>
      </c>
    </row>
    <row r="14" spans="1:59">
      <c r="A14" s="33">
        <v>11</v>
      </c>
      <c r="B14" s="10" t="s">
        <v>10</v>
      </c>
      <c r="C14" s="33" t="s">
        <v>44</v>
      </c>
      <c r="D14" s="7">
        <f>Baynagt!D12+baynnuur!D12+bugat!D12+bulgan!D12+bureg!D12+gurvanbulag!D12+dashinchilen!D12+mogod!D12+orhon!D12+saihan!D12+selenge!D12+teshig!D12+hangal!D12+'hishig-ondor'!D12+'hutag-ondor'!D12+rashaant!D12</f>
        <v>27185</v>
      </c>
      <c r="E14" s="7">
        <f>Baynagt!E12+baynnuur!E12+bugat!E12+bulgan!E12+bureg!E12+gurvanbulag!E12+dashinchilen!E12+mogod!E12+orhon!E12+saihan!E12+selenge!E12+teshig!E12+hangal!E12+'hishig-ondor'!E12+'hutag-ondor'!E12+rashaant!E12</f>
        <v>28357</v>
      </c>
      <c r="F14" s="7">
        <f>Baynagt!F12+baynnuur!F12+bugat!F12+bulgan!F12+bureg!F12+gurvanbulag!F12+dashinchilen!F12+mogod!F12+orhon!F12+saihan!F12+selenge!F12+teshig!F12+hangal!F12+'hishig-ondor'!F12+'hutag-ondor'!F12+rashaant!F12</f>
        <v>28792</v>
      </c>
      <c r="G14" s="7">
        <f>Baynagt!G12+baynnuur!G12+bugat!G12+bulgan!G12+bureg!G12+gurvanbulag!G12+dashinchilen!G12+mogod!G12+orhon!G12+saihan!G12+selenge!G12+teshig!G12+hangal!G12+'hishig-ondor'!G12+'hutag-ondor'!G12+rashaant!G12</f>
        <v>30513</v>
      </c>
      <c r="H14" s="7">
        <f>Baynagt!H12+baynnuur!H12+bugat!H12+bulgan!H12+bureg!H12+gurvanbulag!H12+dashinchilen!H12+mogod!H12+orhon!H12+saihan!H12+selenge!H12+teshig!H12+hangal!H12+'hishig-ondor'!H12+'hutag-ondor'!H12+rashaant!H12</f>
        <v>31033</v>
      </c>
      <c r="AP14" s="34">
        <v>2009</v>
      </c>
      <c r="AQ14" s="34">
        <v>2010</v>
      </c>
      <c r="AR14" s="34">
        <v>2011</v>
      </c>
      <c r="AS14" s="34">
        <v>2012</v>
      </c>
      <c r="AT14" s="34">
        <v>2013</v>
      </c>
    </row>
    <row r="15" spans="1:59">
      <c r="A15" s="33">
        <v>12</v>
      </c>
      <c r="B15" s="10" t="s">
        <v>11</v>
      </c>
      <c r="C15" s="33" t="s">
        <v>44</v>
      </c>
      <c r="D15" s="7">
        <f>Baynagt!D13+baynnuur!D13+bugat!D13+bulgan!D13+bureg!D13+gurvanbulag!D13+dashinchilen!D13+mogod!D13+orhon!D13+saihan!D13+selenge!D13+teshig!D13+hangal!D13+'hishig-ondor'!D13+'hutag-ondor'!D13+rashaant!D13</f>
        <v>17054</v>
      </c>
      <c r="E15" s="7">
        <f>Baynagt!E13+baynnuur!E13+bugat!E13+bulgan!E13+bureg!E13+gurvanbulag!E13+dashinchilen!E13+mogod!E13+orhon!E13+saihan!E13+selenge!E13+teshig!E13+hangal!E13+'hishig-ondor'!E13+'hutag-ondor'!E13+rashaant!E13</f>
        <v>17160</v>
      </c>
      <c r="F15" s="7">
        <f>Baynagt!F13+baynnuur!F13+bugat!F13+bulgan!F13+bureg!F13+gurvanbulag!F13+dashinchilen!F13+mogod!F13+orhon!F13+saihan!F13+selenge!F13+teshig!F13+hangal!F13+'hishig-ondor'!F13+'hutag-ondor'!F13+rashaant!F13</f>
        <v>17549</v>
      </c>
      <c r="G15" s="7">
        <f>Baynagt!G13+baynnuur!G13+bugat!G13+bulgan!G13+bureg!G13+gurvanbulag!G13+dashinchilen!G13+mogod!G13+orhon!G13+saihan!G13+selenge!G13+teshig!G13+hangal!G13+'hishig-ondor'!G13+'hutag-ondor'!G13+rashaant!G13</f>
        <v>18227</v>
      </c>
      <c r="H15" s="7">
        <f>Baynagt!H13+baynnuur!H13+bugat!H13+bulgan!H13+bureg!H13+gurvanbulag!H13+dashinchilen!H13+mogod!H13+orhon!H13+saihan!H13+selenge!H13+teshig!H13+hangal!H13+'hishig-ondor'!H13+'hutag-ondor'!H13+rashaant!H13</f>
        <v>18479</v>
      </c>
      <c r="AO15" s="39" t="s">
        <v>61</v>
      </c>
      <c r="AP15" s="34">
        <v>2273</v>
      </c>
      <c r="AQ15" s="34">
        <v>2162</v>
      </c>
      <c r="AR15" s="34">
        <v>2214</v>
      </c>
      <c r="AS15" s="34">
        <v>2426</v>
      </c>
      <c r="AT15" s="34">
        <v>2209</v>
      </c>
    </row>
    <row r="16" spans="1:59">
      <c r="A16" s="33">
        <v>13</v>
      </c>
      <c r="B16" s="10" t="s">
        <v>12</v>
      </c>
      <c r="C16" s="33" t="s">
        <v>44</v>
      </c>
      <c r="D16" s="7">
        <f>Baynagt!D14+baynnuur!D14+bugat!D14+bulgan!D14+bureg!D14+gurvanbulag!D14+dashinchilen!D14+mogod!D14+orhon!D14+saihan!D14+selenge!D14+teshig!D14+hangal!D14+'hishig-ondor'!D14+'hutag-ondor'!D14+rashaant!D14</f>
        <v>9023</v>
      </c>
      <c r="E16" s="7">
        <f>Baynagt!E14+baynnuur!E14+bugat!E14+bulgan!E14+bureg!E14+gurvanbulag!E14+dashinchilen!E14+mogod!E14+orhon!E14+saihan!E14+selenge!E14+teshig!E14+hangal!E14+'hishig-ondor'!E14+'hutag-ondor'!E14+rashaant!E14</f>
        <v>8798</v>
      </c>
      <c r="F16" s="7">
        <f>Baynagt!F14+baynnuur!F14+bugat!F14+bulgan!F14+bureg!F14+gurvanbulag!F14+dashinchilen!F14+mogod!F14+orhon!F14+saihan!F14+selenge!F14+teshig!F14+hangal!F14+'hishig-ondor'!F14+'hutag-ondor'!F14+rashaant!F14</f>
        <v>9040</v>
      </c>
      <c r="G16" s="7">
        <f>Baynagt!G14+baynnuur!G14+bugat!G14+bulgan!G14+bureg!G14+gurvanbulag!G14+dashinchilen!G14+mogod!G14+orhon!G14+saihan!G14+selenge!G14+teshig!G14+hangal!G14+'hishig-ondor'!G14+'hutag-ondor'!G14+rashaant!G14</f>
        <v>8955</v>
      </c>
      <c r="H16" s="7">
        <f>Baynagt!H14+baynnuur!H14+bugat!H14+bulgan!H14+bureg!H14+gurvanbulag!H14+dashinchilen!H14+mogod!H14+orhon!H14+saihan!H14+selenge!H14+teshig!H14+hangal!H14+'hishig-ondor'!H14+'hutag-ondor'!H14+rashaant!H14</f>
        <v>8950</v>
      </c>
      <c r="AO16" s="39" t="s">
        <v>166</v>
      </c>
      <c r="AP16" s="34">
        <v>1252</v>
      </c>
      <c r="AQ16" s="34">
        <v>1227</v>
      </c>
      <c r="AR16" s="34">
        <v>1256</v>
      </c>
      <c r="AS16" s="34">
        <v>1342</v>
      </c>
      <c r="AT16" s="34">
        <v>1311</v>
      </c>
    </row>
    <row r="17" spans="1:46">
      <c r="A17" s="33">
        <v>14</v>
      </c>
      <c r="B17" s="10" t="s">
        <v>13</v>
      </c>
      <c r="C17" s="33" t="s">
        <v>44</v>
      </c>
      <c r="D17" s="7">
        <f>Baynagt!D15+baynnuur!D15+bugat!D15+bulgan!D15+bureg!D15+gurvanbulag!D15+dashinchilen!D15+mogod!D15+orhon!D15+saihan!D15+selenge!D15+teshig!D15+hangal!D15+'hishig-ondor'!D15+'hutag-ondor'!D15+rashaant!D15</f>
        <v>8031</v>
      </c>
      <c r="E17" s="7">
        <f>Baynagt!E15+baynnuur!E15+bugat!E15+bulgan!E15+bureg!E15+gurvanbulag!E15+dashinchilen!E15+mogod!E15+orhon!E15+saihan!E15+selenge!E15+teshig!E15+hangal!E15+'hishig-ondor'!E15+'hutag-ondor'!E15+rashaant!E15</f>
        <v>8362</v>
      </c>
      <c r="F17" s="7">
        <f>Baynagt!F15+baynnuur!F15+bugat!F15+bulgan!F15+bureg!F15+gurvanbulag!F15+dashinchilen!F15+mogod!F15+orhon!F15+saihan!F15+selenge!F15+teshig!F15+hangal!F15+'hishig-ondor'!F15+'hutag-ondor'!F15+rashaant!F15</f>
        <v>8509</v>
      </c>
      <c r="G17" s="7">
        <f>Baynagt!G15+baynnuur!G15+bugat!G15+bulgan!G15+bureg!G15+gurvanbulag!G15+dashinchilen!G15+mogod!G15+orhon!G15+saihan!G15+selenge!G15+teshig!G15+hangal!G15+'hishig-ondor'!G15+'hutag-ondor'!G15+rashaant!G15</f>
        <v>9272</v>
      </c>
      <c r="H17" s="7">
        <f>Baynagt!H15+baynnuur!H15+bugat!H15+bulgan!H15+bureg!H15+gurvanbulag!H15+dashinchilen!H15+mogod!H15+orhon!H15+saihan!H15+selenge!H15+teshig!H15+hangal!H15+'hishig-ondor'!H15+'hutag-ondor'!H15+rashaant!H15</f>
        <v>9529</v>
      </c>
      <c r="AO17" s="39" t="s">
        <v>165</v>
      </c>
      <c r="AP17" s="34">
        <v>1021</v>
      </c>
      <c r="AQ17" s="34">
        <v>935</v>
      </c>
      <c r="AR17" s="34">
        <v>958</v>
      </c>
      <c r="AS17" s="34">
        <v>1084</v>
      </c>
      <c r="AT17" s="34">
        <v>898</v>
      </c>
    </row>
    <row r="18" spans="1:46">
      <c r="A18" s="33">
        <v>15</v>
      </c>
      <c r="B18" s="10" t="s">
        <v>59</v>
      </c>
      <c r="C18" s="33" t="s">
        <v>44</v>
      </c>
      <c r="D18" s="7">
        <f>Baynagt!D16+baynnuur!D16+bugat!D16+bulgan!D16+bureg!D16+gurvanbulag!D16+dashinchilen!D16+mogod!D16+orhon!D16+saihan!D16+selenge!D16+teshig!D16+hangal!D16+'hishig-ondor'!D16+'hutag-ondor'!D16+rashaant!D16</f>
        <v>2609</v>
      </c>
      <c r="E18" s="7">
        <f>Baynagt!E16+baynnuur!E16+bugat!E16+bulgan!E16+bureg!E16+gurvanbulag!E16+dashinchilen!E16+mogod!E16+orhon!E16+saihan!E16+selenge!E16+teshig!E16+hangal!E16+'hishig-ondor'!E16+'hutag-ondor'!E16+rashaant!E16</f>
        <v>2770</v>
      </c>
      <c r="F18" s="7">
        <f>Baynagt!F16+baynnuur!F16+bugat!F16+bulgan!F16+bureg!F16+gurvanbulag!F16+dashinchilen!F16+mogod!F16+orhon!F16+saihan!F16+selenge!F16+teshig!F16+hangal!F16+'hishig-ondor'!F16+'hutag-ondor'!F16+rashaant!F16</f>
        <v>2714</v>
      </c>
      <c r="G18" s="7">
        <f>Baynagt!G16+baynnuur!G16+bugat!G16+bulgan!G16+bureg!G16+gurvanbulag!G16+dashinchilen!G16+mogod!G16+orhon!G16+saihan!G16+selenge!G16+teshig!G16+hangal!G16+'hishig-ondor'!G16+'hutag-ondor'!G16+rashaant!G16</f>
        <v>2478</v>
      </c>
      <c r="H18" s="7">
        <f>Baynagt!H16+baynnuur!H16+bugat!H16+bulgan!H16+bureg!H16+gurvanbulag!H16+dashinchilen!H16+mogod!H16+orhon!H16+saihan!H16+selenge!H16+teshig!H16+hangal!H16+'hishig-ondor'!H16+'hutag-ondor'!H16+rashaant!H16</f>
        <v>2543</v>
      </c>
    </row>
    <row r="19" spans="1:46">
      <c r="A19" s="33">
        <v>16</v>
      </c>
      <c r="B19" s="10" t="s">
        <v>5</v>
      </c>
      <c r="C19" s="33" t="s">
        <v>44</v>
      </c>
      <c r="D19" s="7">
        <f>Baynagt!D17+baynnuur!D17+bugat!D17+bulgan!D17+bureg!D17+gurvanbulag!D17+dashinchilen!D17+mogod!D17+orhon!D17+saihan!D17+selenge!D17+teshig!D17+hangal!D17+'hishig-ondor'!D17+'hutag-ondor'!D17+rashaant!D17</f>
        <v>767</v>
      </c>
      <c r="E19" s="7">
        <f>Baynagt!E17+baynnuur!E17+bugat!E17+bulgan!E17+bureg!E17+gurvanbulag!E17+dashinchilen!E17+mogod!E17+orhon!E17+saihan!E17+selenge!E17+teshig!E17+hangal!E17+'hishig-ondor'!E17+'hutag-ondor'!E17+rashaant!E17</f>
        <v>904</v>
      </c>
      <c r="F19" s="7">
        <f>Baynagt!F17+baynnuur!F17+bugat!F17+bulgan!F17+bureg!F17+gurvanbulag!F17+dashinchilen!F17+mogod!F17+orhon!F17+saihan!F17+selenge!F17+teshig!F17+hangal!F17+'hishig-ondor'!F17+'hutag-ondor'!F17+rashaant!F17</f>
        <v>753</v>
      </c>
      <c r="G19" s="7">
        <f>Baynagt!G17+baynnuur!G17+bugat!G17+bulgan!G17+bureg!G17+gurvanbulag!G17+dashinchilen!G17+mogod!G17+orhon!G17+saihan!G17+selenge!G17+teshig!G17+hangal!G17+'hishig-ondor'!G17+'hutag-ondor'!G17+rashaant!G17</f>
        <v>541</v>
      </c>
      <c r="H19" s="7">
        <f>Baynagt!H17+baynnuur!H17+bugat!H17+bulgan!H17+bureg!H17+gurvanbulag!H17+dashinchilen!H17+mogod!H17+orhon!H17+saihan!H17+selenge!H17+teshig!H17+hangal!H17+'hishig-ondor'!H17+'hutag-ondor'!H17+rashaant!H17</f>
        <v>580</v>
      </c>
    </row>
    <row r="20" spans="1:46">
      <c r="A20" s="33">
        <v>17</v>
      </c>
      <c r="B20" s="10" t="s">
        <v>6</v>
      </c>
      <c r="C20" s="33" t="s">
        <v>44</v>
      </c>
      <c r="D20" s="7">
        <f>Baynagt!D18+baynnuur!D18+bugat!D18+bulgan!D18+bureg!D18+gurvanbulag!D18+dashinchilen!D18+mogod!D18+orhon!D18+saihan!D18+selenge!D18+teshig!D18+hangal!D18+'hishig-ondor'!D18+'hutag-ondor'!D18+rashaant!D18</f>
        <v>1842</v>
      </c>
      <c r="E20" s="7">
        <f>Baynagt!E18+baynnuur!E18+bugat!E18+bulgan!E18+bureg!E18+gurvanbulag!E18+dashinchilen!E18+mogod!E18+orhon!E18+saihan!E18+selenge!E18+teshig!E18+hangal!E18+'hishig-ondor'!E18+'hutag-ondor'!E18+rashaant!E18</f>
        <v>1866</v>
      </c>
      <c r="F20" s="7">
        <f>Baynagt!F18+baynnuur!F18+bugat!F18+bulgan!F18+bureg!F18+gurvanbulag!F18+dashinchilen!F18+mogod!F18+orhon!F18+saihan!F18+selenge!F18+teshig!F18+hangal!F18+'hishig-ondor'!F18+'hutag-ondor'!F18+rashaant!F18</f>
        <v>1961</v>
      </c>
      <c r="G20" s="7">
        <f>Baynagt!G18+baynnuur!G18+bugat!G18+bulgan!G18+bureg!G18+gurvanbulag!G18+dashinchilen!G18+mogod!G18+orhon!G18+saihan!G18+selenge!G18+teshig!G18+hangal!G18+'hishig-ondor'!G18+'hutag-ondor'!G18+rashaant!G18</f>
        <v>1937</v>
      </c>
      <c r="H20" s="7">
        <f>Baynagt!H18+baynnuur!H18+bugat!H18+bulgan!H18+bureg!H18+gurvanbulag!H18+dashinchilen!H18+mogod!H18+orhon!H18+saihan!H18+selenge!H18+teshig!H18+hangal!H18+'hishig-ondor'!H18+'hutag-ondor'!H18+rashaant!H18</f>
        <v>1963</v>
      </c>
      <c r="K20" s="34" t="s">
        <v>120</v>
      </c>
      <c r="L20" s="34">
        <v>116</v>
      </c>
      <c r="AB20" s="34">
        <v>2007</v>
      </c>
      <c r="AC20" s="34">
        <v>2008</v>
      </c>
      <c r="AD20" s="34">
        <v>2009</v>
      </c>
      <c r="AE20" s="34">
        <v>2010</v>
      </c>
      <c r="AF20" s="34">
        <v>2011</v>
      </c>
      <c r="AG20" s="34">
        <v>2012</v>
      </c>
      <c r="AH20" s="34">
        <v>2013</v>
      </c>
    </row>
    <row r="21" spans="1:46">
      <c r="A21" s="33">
        <v>18</v>
      </c>
      <c r="B21" s="10" t="s">
        <v>58</v>
      </c>
      <c r="C21" s="33" t="s">
        <v>44</v>
      </c>
      <c r="D21" s="7">
        <f>Baynagt!D19+baynnuur!D19+bugat!D19+bulgan!D19+bureg!D19+gurvanbulag!D19+dashinchilen!D19+mogod!D19+orhon!D19+saihan!D19+selenge!D19+teshig!D19+hangal!D19+'hishig-ondor'!D19+'hutag-ondor'!D19+rashaant!D19</f>
        <v>46</v>
      </c>
      <c r="E21" s="7">
        <f>Baynagt!E19+baynnuur!E19+bugat!E19+bulgan!E19+bureg!E19+gurvanbulag!E19+dashinchilen!E19+mogod!E19+orhon!E19+saihan!E19+selenge!E19+teshig!E19+hangal!E19+'hishig-ondor'!E19+'hutag-ondor'!E19+rashaant!E19</f>
        <v>55</v>
      </c>
      <c r="F21" s="7">
        <f>Baynagt!F19+baynnuur!F19+bugat!F19+bulgan!F19+bureg!F19+gurvanbulag!F19+dashinchilen!F19+mogod!F19+orhon!F19+saihan!F19+selenge!F19+teshig!F19+hangal!F19+'hishig-ondor'!F19+'hutag-ondor'!F19+rashaant!F19</f>
        <v>53</v>
      </c>
      <c r="G21" s="7">
        <f>Baynagt!G19+baynnuur!G19+bugat!G19+bulgan!G19+bureg!G19+gurvanbulag!G19+dashinchilen!G19+mogod!G19+orhon!G19+saihan!G19+selenge!G19+teshig!G19+hangal!G19+'hishig-ondor'!G19+'hutag-ondor'!G19+rashaant!G19</f>
        <v>35</v>
      </c>
      <c r="H21" s="7">
        <f>Baynagt!H19+baynnuur!H19+bugat!H19+bulgan!H19+bureg!H19+gurvanbulag!H19+dashinchilen!H19+mogod!H19+orhon!H19+saihan!H19+selenge!H19+teshig!H19+hangal!H19+'hishig-ondor'!H19+'hutag-ondor'!H19+rashaant!H19</f>
        <v>38</v>
      </c>
      <c r="K21" s="34" t="s">
        <v>121</v>
      </c>
      <c r="L21" s="34">
        <v>42</v>
      </c>
      <c r="AA21" s="34" t="s">
        <v>141</v>
      </c>
      <c r="AB21" s="34">
        <v>725</v>
      </c>
      <c r="AC21" s="34">
        <v>1154</v>
      </c>
      <c r="AD21" s="34">
        <v>1064</v>
      </c>
      <c r="AE21" s="34">
        <v>780</v>
      </c>
      <c r="AF21" s="34">
        <v>1076</v>
      </c>
      <c r="AG21" s="34">
        <v>802</v>
      </c>
      <c r="AH21" s="34">
        <v>569</v>
      </c>
    </row>
    <row r="22" spans="1:46">
      <c r="A22" s="33">
        <v>19</v>
      </c>
      <c r="B22" s="10" t="s">
        <v>60</v>
      </c>
      <c r="C22" s="33" t="s">
        <v>44</v>
      </c>
      <c r="D22" s="7">
        <f>Baynagt!D20+baynnuur!D20+bugat!D20+bulgan!D20+bureg!D20+gurvanbulag!D20+dashinchilen!D20+mogod!D20+orhon!D20+saihan!D20+selenge!D20+teshig!D20+hangal!D20+'hishig-ondor'!D20+'hutag-ondor'!D20+rashaant!D20</f>
        <v>808</v>
      </c>
      <c r="E22" s="7">
        <f>Baynagt!E20+baynnuur!E20+bugat!E20+bulgan!E20+bureg!E20+gurvanbulag!E20+dashinchilen!E20+mogod!E20+orhon!E20+saihan!E20+selenge!E20+teshig!E20+hangal!E20+'hishig-ondor'!E20+'hutag-ondor'!E20+rashaant!E20</f>
        <v>835</v>
      </c>
      <c r="F22" s="7">
        <f>Baynagt!F20+baynnuur!F20+bugat!F20+bulgan!F20+bureg!F20+gurvanbulag!F20+dashinchilen!F20+mogod!F20+orhon!F20+saihan!F20+selenge!F20+teshig!F20+hangal!F20+'hishig-ondor'!F20+'hutag-ondor'!F20+rashaant!F20</f>
        <v>701</v>
      </c>
      <c r="G22" s="7">
        <f>Baynagt!G20+baynnuur!G20+bugat!G20+bulgan!G20+bureg!G20+gurvanbulag!G20+dashinchilen!G20+mogod!G20+orhon!G20+saihan!G20+selenge!G20+teshig!G20+hangal!G20+'hishig-ondor'!G20+'hutag-ondor'!G20+rashaant!G20</f>
        <v>631</v>
      </c>
      <c r="H22" s="7">
        <f>Baynagt!H20+baynnuur!H20+bugat!H20+bulgan!H20+bureg!H20+gurvanbulag!H20+dashinchilen!H20+mogod!H20+orhon!H20+saihan!H20+selenge!H20+teshig!H20+hangal!H20+'hishig-ondor'!H20+'hutag-ondor'!H20+rashaant!H20</f>
        <v>676</v>
      </c>
      <c r="K22" s="34" t="s">
        <v>122</v>
      </c>
      <c r="L22" s="34">
        <v>47</v>
      </c>
    </row>
    <row r="23" spans="1:46">
      <c r="A23" s="33">
        <v>20</v>
      </c>
      <c r="B23" s="10" t="s">
        <v>61</v>
      </c>
      <c r="C23" s="33" t="s">
        <v>44</v>
      </c>
      <c r="D23" s="7">
        <f>Baynagt!D21+baynnuur!D21+bugat!D21+bulgan!D21+bureg!D21+gurvanbulag!D21+dashinchilen!D21+mogod!D21+orhon!D21+saihan!D21+selenge!D21+teshig!D21+hangal!D21+'hishig-ondor'!D21+'hutag-ondor'!D21+rashaant!D21</f>
        <v>2214</v>
      </c>
      <c r="E23" s="7">
        <f>Baynagt!E21+baynnuur!E21+bugat!E21+bulgan!E21+bureg!E21+gurvanbulag!E21+dashinchilen!E21+mogod!E21+orhon!E21+saihan!E21+selenge!E21+teshig!E21+hangal!E21+'hishig-ondor'!E21+'hutag-ondor'!E21+rashaant!E21</f>
        <v>2426</v>
      </c>
      <c r="F23" s="7">
        <f>Baynagt!F21+baynnuur!F21+bugat!F21+bulgan!F21+bureg!F21+gurvanbulag!F21+dashinchilen!F21+mogod!F21+orhon!F21+saihan!F21+selenge!F21+teshig!F21+hangal!F21+'hishig-ondor'!F21+'hutag-ondor'!F21+rashaant!F21</f>
        <v>2209</v>
      </c>
      <c r="G23" s="7">
        <f>Baynagt!G21+baynnuur!G21+bugat!G21+bulgan!G21+bureg!G21+gurvanbulag!G21+dashinchilen!G21+mogod!G21+orhon!G21+saihan!G21+selenge!G21+teshig!G21+hangal!G21+'hishig-ondor'!G21+'hutag-ondor'!G21+rashaant!G21</f>
        <v>1992</v>
      </c>
      <c r="H23" s="7">
        <f>Baynagt!H21+baynnuur!H21+bugat!H21+bulgan!H21+bureg!H21+gurvanbulag!H21+dashinchilen!H21+mogod!H21+orhon!H21+saihan!H21+selenge!H21+teshig!H21+hangal!H21+'hishig-ondor'!H21+'hutag-ondor'!H21+rashaant!H21</f>
        <v>2401</v>
      </c>
      <c r="K23" s="34" t="s">
        <v>123</v>
      </c>
      <c r="L23" s="34">
        <v>379</v>
      </c>
    </row>
    <row r="24" spans="1:46">
      <c r="A24" s="33">
        <v>21</v>
      </c>
      <c r="B24" s="10" t="s">
        <v>5</v>
      </c>
      <c r="C24" s="33" t="s">
        <v>44</v>
      </c>
      <c r="D24" s="7">
        <f>Baynagt!D22+baynnuur!D22+bugat!D22+bulgan!D22+bureg!D22+gurvanbulag!D22+dashinchilen!D22+mogod!D22+orhon!D22+saihan!D22+selenge!D22+teshig!D22+hangal!D22+'hishig-ondor'!D22+'hutag-ondor'!D22+rashaant!D22</f>
        <v>1256</v>
      </c>
      <c r="E24" s="7">
        <f>Baynagt!E22+baynnuur!E22+bugat!E22+bulgan!E22+bureg!E22+gurvanbulag!E22+dashinchilen!E22+mogod!E22+orhon!E22+saihan!E22+selenge!E22+teshig!E22+hangal!E22+'hishig-ondor'!E22+'hutag-ondor'!E22+rashaant!E22</f>
        <v>1342</v>
      </c>
      <c r="F24" s="7">
        <f>Baynagt!F22+baynnuur!F22+bugat!F22+bulgan!F22+bureg!F22+gurvanbulag!F22+dashinchilen!F22+mogod!F22+orhon!F22+saihan!F22+selenge!F22+teshig!F22+hangal!F22+'hishig-ondor'!F22+'hutag-ondor'!F22+rashaant!F22</f>
        <v>1311</v>
      </c>
      <c r="G24" s="7">
        <f>Baynagt!G22+baynnuur!G22+bugat!G22+bulgan!G22+bureg!G22+gurvanbulag!G22+dashinchilen!G22+mogod!G22+orhon!G22+saihan!G22+selenge!G22+teshig!G22+hangal!G22+'hishig-ondor'!G22+'hutag-ondor'!G22+rashaant!G22</f>
        <v>1269</v>
      </c>
      <c r="H24" s="7">
        <f>Baynagt!H22+baynnuur!H22+bugat!H22+bulgan!H22+bureg!H22+gurvanbulag!H22+dashinchilen!H22+mogod!H22+orhon!H22+saihan!H22+selenge!H22+teshig!H22+hangal!H22+'hishig-ondor'!H22+'hutag-ondor'!H22+rashaant!H22</f>
        <v>1394</v>
      </c>
      <c r="K24" s="34" t="s">
        <v>124</v>
      </c>
      <c r="L24" s="34">
        <v>129</v>
      </c>
    </row>
    <row r="25" spans="1:46">
      <c r="A25" s="33">
        <v>22</v>
      </c>
      <c r="B25" s="10" t="s">
        <v>6</v>
      </c>
      <c r="C25" s="33" t="s">
        <v>44</v>
      </c>
      <c r="D25" s="7">
        <f>Baynagt!D23+baynnuur!D23+bugat!D23+bulgan!D23+bureg!D23+gurvanbulag!D23+dashinchilen!D23+mogod!D23+orhon!D23+saihan!D23+selenge!D23+teshig!D23+hangal!D23+'hishig-ondor'!D23+'hutag-ondor'!D23+rashaant!D23</f>
        <v>958</v>
      </c>
      <c r="E25" s="7">
        <f>Baynagt!E23+baynnuur!E23+bugat!E23+bulgan!E23+bureg!E23+gurvanbulag!E23+dashinchilen!E23+mogod!E23+orhon!E23+saihan!E23+selenge!E23+teshig!E23+hangal!E23+'hishig-ondor'!E23+'hutag-ondor'!E23+rashaant!E23</f>
        <v>1084</v>
      </c>
      <c r="F25" s="7">
        <f>Baynagt!F23+baynnuur!F23+bugat!F23+bulgan!F23+bureg!F23+gurvanbulag!F23+dashinchilen!F23+mogod!F23+orhon!F23+saihan!F23+selenge!F23+teshig!F23+hangal!F23+'hishig-ondor'!F23+'hutag-ondor'!F23+rashaant!F23</f>
        <v>898</v>
      </c>
      <c r="G25" s="7">
        <f>Baynagt!G23+baynnuur!G23+bugat!G23+bulgan!G23+bureg!G23+gurvanbulag!G23+dashinchilen!G23+mogod!G23+orhon!G23+saihan!G23+selenge!G23+teshig!G23+hangal!G23+'hishig-ondor'!G23+'hutag-ondor'!G23+rashaant!G23</f>
        <v>723</v>
      </c>
      <c r="H25" s="7">
        <f>Baynagt!H23+baynnuur!H23+bugat!H23+bulgan!H23+bureg!H23+gurvanbulag!H23+dashinchilen!H23+mogod!H23+orhon!H23+saihan!H23+selenge!H23+teshig!H23+hangal!H23+'hishig-ondor'!H23+'hutag-ondor'!H23+rashaant!H23</f>
        <v>1007</v>
      </c>
      <c r="K25" s="34" t="s">
        <v>125</v>
      </c>
      <c r="L25" s="34">
        <v>42</v>
      </c>
    </row>
    <row r="26" spans="1:46">
      <c r="A26" s="33">
        <v>23</v>
      </c>
      <c r="B26" s="10" t="s">
        <v>14</v>
      </c>
      <c r="C26" s="33" t="s">
        <v>44</v>
      </c>
      <c r="D26" s="7">
        <f>Baynagt!D24+baynnuur!D24+bugat!D24+bulgan!D24+bureg!D24+gurvanbulag!D24+dashinchilen!D24+mogod!D24+orhon!D24+saihan!D24+selenge!D24+teshig!D24+hangal!D24+'hishig-ondor'!D24+'hutag-ondor'!D24+rashaant!D24</f>
        <v>1336</v>
      </c>
      <c r="E26" s="7">
        <f>Baynagt!E24+baynnuur!E24+bugat!E24+bulgan!E24+bureg!E24+gurvanbulag!E24+dashinchilen!E24+mogod!E24+orhon!E24+saihan!E24+selenge!E24+teshig!E24+hangal!E24+'hishig-ondor'!E24+'hutag-ondor'!E24+rashaant!E24</f>
        <v>1305</v>
      </c>
      <c r="F26" s="7">
        <f>Baynagt!F24+baynnuur!F24+bugat!F24+bulgan!F24+bureg!F24+gurvanbulag!F24+dashinchilen!F24+mogod!F24+orhon!F24+saihan!F24+selenge!F24+teshig!F24+hangal!F24+'hishig-ondor'!F24+'hutag-ondor'!F24+rashaant!F24</f>
        <v>1426</v>
      </c>
      <c r="G26" s="7">
        <f>Baynagt!G24+baynnuur!G24+bugat!G24+bulgan!G24+bureg!G24+gurvanbulag!G24+dashinchilen!G24+mogod!G24+orhon!G24+saihan!G24+selenge!G24+teshig!G24+hangal!G24+'hishig-ondor'!G24+'hutag-ondor'!G24+rashaant!G24</f>
        <v>1432</v>
      </c>
      <c r="H26" s="7">
        <f>Baynagt!H24+baynnuur!H24+bugat!H24+bulgan!H24+bureg!H24+gurvanbulag!H24+dashinchilen!H24+mogod!H24+orhon!H24+saihan!H24+selenge!H24+teshig!H24+hangal!H24+'hishig-ondor'!H24+'hutag-ondor'!H24+rashaant!H24</f>
        <v>1388</v>
      </c>
      <c r="K26" s="34" t="s">
        <v>126</v>
      </c>
      <c r="L26" s="34">
        <v>11</v>
      </c>
      <c r="AB26" s="34" t="s">
        <v>149</v>
      </c>
      <c r="AC26" s="34" t="s">
        <v>148</v>
      </c>
      <c r="AG26" s="34" t="s">
        <v>142</v>
      </c>
      <c r="AH26" s="34" t="s">
        <v>143</v>
      </c>
      <c r="AI26" s="34" t="s">
        <v>144</v>
      </c>
      <c r="AJ26" s="34" t="s">
        <v>145</v>
      </c>
      <c r="AK26" s="34" t="s">
        <v>146</v>
      </c>
      <c r="AL26" s="34" t="s">
        <v>147</v>
      </c>
    </row>
    <row r="27" spans="1:46">
      <c r="A27" s="33">
        <v>24</v>
      </c>
      <c r="B27" s="10" t="s">
        <v>15</v>
      </c>
      <c r="C27" s="33" t="s">
        <v>44</v>
      </c>
      <c r="D27" s="7">
        <f>Baynagt!D25+baynnuur!D25+bugat!D25+bulgan!D25+bureg!D25+gurvanbulag!D25+dashinchilen!D25+mogod!D25+orhon!D25+saihan!D25+selenge!D25+teshig!D25+hangal!D25+'hishig-ondor'!D25+'hutag-ondor'!D25+rashaant!D25</f>
        <v>385</v>
      </c>
      <c r="E27" s="7">
        <f>Baynagt!E25+baynnuur!E25+bugat!E25+bulgan!E25+bureg!E25+gurvanbulag!E25+dashinchilen!E25+mogod!E25+orhon!E25+saihan!E25+selenge!E25+teshig!E25+hangal!E25+'hishig-ondor'!E25+'hutag-ondor'!E25+rashaant!E25</f>
        <v>382</v>
      </c>
      <c r="F27" s="7">
        <f>Baynagt!F25+baynnuur!F25+bugat!F25+bulgan!F25+bureg!F25+gurvanbulag!F25+dashinchilen!F25+mogod!F25+orhon!F25+saihan!F25+selenge!F25+teshig!F25+hangal!F25+'hishig-ondor'!F25+'hutag-ondor'!F25+rashaant!F25</f>
        <v>363</v>
      </c>
      <c r="G27" s="7">
        <f>Baynagt!G25+baynnuur!G25+bugat!G25+bulgan!G25+bureg!G25+gurvanbulag!G25+dashinchilen!G25+mogod!G25+orhon!G25+saihan!G25+selenge!G25+teshig!G25+hangal!G25+'hishig-ondor'!G25+'hutag-ondor'!G25+rashaant!G25</f>
        <v>350</v>
      </c>
      <c r="H27" s="7">
        <f>Baynagt!H25+baynnuur!H25+bugat!H25+bulgan!H25+bureg!H25+gurvanbulag!H25+dashinchilen!H25+mogod!H25+orhon!H25+saihan!H25+selenge!H25+teshig!H25+hangal!H25+'hishig-ondor'!H25+'hutag-ondor'!H25+rashaant!H25</f>
        <v>355</v>
      </c>
      <c r="AB27" s="34" t="s">
        <v>142</v>
      </c>
      <c r="AC27" s="34">
        <v>1123</v>
      </c>
      <c r="AF27" s="34" t="s">
        <v>150</v>
      </c>
      <c r="AG27" s="34">
        <v>4889</v>
      </c>
      <c r="AH27" s="34">
        <v>5193</v>
      </c>
      <c r="AI27" s="34">
        <v>5034</v>
      </c>
      <c r="AJ27" s="34">
        <v>4725</v>
      </c>
      <c r="AK27" s="34">
        <v>4323</v>
      </c>
      <c r="AL27" s="34">
        <v>4250</v>
      </c>
    </row>
    <row r="28" spans="1:46">
      <c r="A28" s="33">
        <v>25</v>
      </c>
      <c r="B28" s="10" t="s">
        <v>16</v>
      </c>
      <c r="C28" s="33" t="s">
        <v>44</v>
      </c>
      <c r="D28" s="7">
        <f>Baynagt!D26+baynnuur!D26+bugat!D26+bulgan!D26+bureg!D26+gurvanbulag!D26+dashinchilen!D26+mogod!D26+orhon!D26+saihan!D26+selenge!D26+teshig!D26+hangal!D26+'hishig-ondor'!D26+'hutag-ondor'!D26+rashaant!D26</f>
        <v>951</v>
      </c>
      <c r="E28" s="7">
        <f>Baynagt!E26+baynnuur!E26+bugat!E26+bulgan!E26+bureg!E26+gurvanbulag!E26+dashinchilen!E26+mogod!E26+orhon!E26+saihan!E26+selenge!E26+teshig!E26+hangal!E26+'hishig-ondor'!E26+'hutag-ondor'!E26+rashaant!E26</f>
        <v>923</v>
      </c>
      <c r="F28" s="7">
        <f>Baynagt!F26+baynnuur!F26+bugat!F26+bulgan!F26+bureg!F26+gurvanbulag!F26+dashinchilen!F26+mogod!F26+orhon!F26+saihan!F26+selenge!F26+teshig!F26+hangal!F26+'hishig-ondor'!F26+'hutag-ondor'!F26+rashaant!F26</f>
        <v>1063</v>
      </c>
      <c r="G28" s="7">
        <f>Baynagt!G26+baynnuur!G26+bugat!G26+bulgan!G26+bureg!G26+gurvanbulag!G26+dashinchilen!G26+mogod!G26+orhon!G26+saihan!G26+selenge!G26+teshig!G26+hangal!G26+'hishig-ondor'!G26+'hutag-ondor'!G26+rashaant!G26</f>
        <v>1082</v>
      </c>
      <c r="H28" s="7">
        <f>Baynagt!H26+baynnuur!H26+bugat!H26+bulgan!H26+bureg!H26+gurvanbulag!H26+dashinchilen!H26+mogod!H26+orhon!H26+saihan!H26+selenge!H26+teshig!H26+hangal!H26+'hishig-ondor'!H26+'hutag-ondor'!H26+rashaant!H26</f>
        <v>1033</v>
      </c>
      <c r="AB28" s="34" t="s">
        <v>143</v>
      </c>
      <c r="AC28" s="34">
        <v>904</v>
      </c>
      <c r="AF28" s="34" t="s">
        <v>151</v>
      </c>
      <c r="AG28" s="34">
        <v>4636</v>
      </c>
      <c r="AH28" s="34">
        <v>4086</v>
      </c>
      <c r="AI28" s="34">
        <v>3809</v>
      </c>
      <c r="AJ28" s="34">
        <v>3475</v>
      </c>
      <c r="AK28" s="34">
        <v>2973</v>
      </c>
      <c r="AL28" s="34">
        <v>3105</v>
      </c>
    </row>
    <row r="29" spans="1:46">
      <c r="A29" s="33">
        <v>26</v>
      </c>
      <c r="B29" s="10" t="s">
        <v>63</v>
      </c>
      <c r="C29" s="33" t="s">
        <v>44</v>
      </c>
      <c r="D29" s="7">
        <f>Baynagt!D27+baynnuur!D27+bugat!D27+bulgan!D27+bureg!D27+gurvanbulag!D27+dashinchilen!D27+mogod!D27+orhon!D27+saihan!D27+selenge!D27+teshig!D27+hangal!D27+'hishig-ondor'!D27+'hutag-ondor'!D27+rashaant!D27</f>
        <v>299</v>
      </c>
      <c r="E29" s="7">
        <f>Baynagt!E27+baynnuur!E27+bugat!E27+bulgan!E27+bureg!E27+gurvanbulag!E27+dashinchilen!E27+mogod!E27+orhon!E27+saihan!E27+selenge!E27+teshig!E27+hangal!E27+'hishig-ondor'!E27+'hutag-ondor'!E27+rashaant!E27</f>
        <v>304</v>
      </c>
      <c r="F29" s="7">
        <f>Baynagt!F27+baynnuur!F27+bugat!F27+bulgan!F27+bureg!F27+gurvanbulag!F27+dashinchilen!F27+mogod!F27+orhon!F27+saihan!F27+selenge!F27+teshig!F27+hangal!F27+'hishig-ondor'!F27+'hutag-ondor'!F27+rashaant!F27</f>
        <v>269</v>
      </c>
      <c r="G29" s="7">
        <f>Baynagt!G27+baynnuur!G27+bugat!G27+bulgan!G27+bureg!G27+gurvanbulag!G27+dashinchilen!G27+mogod!G27+orhon!G27+saihan!G27+selenge!G27+teshig!G27+hangal!G27+'hishig-ondor'!G27+'hutag-ondor'!G27+rashaant!G27</f>
        <v>267</v>
      </c>
      <c r="H29" s="7">
        <f>Baynagt!H27+baynnuur!H27+bugat!H27+bulgan!H27+bureg!H27+gurvanbulag!H27+dashinchilen!H27+mogod!H27+orhon!H27+saihan!H27+selenge!H27+teshig!H27+hangal!H27+'hishig-ondor'!H27+'hutag-ondor'!H27+rashaant!H27</f>
        <v>231</v>
      </c>
      <c r="AB29" s="34" t="s">
        <v>144</v>
      </c>
      <c r="AC29" s="34">
        <v>788</v>
      </c>
      <c r="AF29" s="34" t="s">
        <v>152</v>
      </c>
      <c r="AG29" s="34">
        <v>1666</v>
      </c>
      <c r="AH29" s="34">
        <v>1435</v>
      </c>
      <c r="AI29" s="34">
        <v>1486</v>
      </c>
      <c r="AJ29" s="34">
        <v>1652</v>
      </c>
      <c r="AK29" s="34">
        <v>2122</v>
      </c>
      <c r="AL29" s="34">
        <v>1857</v>
      </c>
    </row>
    <row r="30" spans="1:46">
      <c r="A30" s="33">
        <v>27</v>
      </c>
      <c r="B30" s="10" t="s">
        <v>64</v>
      </c>
      <c r="C30" s="33" t="s">
        <v>44</v>
      </c>
      <c r="D30" s="7">
        <f>Baynagt!D28+baynnuur!D28+bugat!D28+bulgan!D28+bureg!D28+gurvanbulag!D28+dashinchilen!D28+mogod!D28+orhon!D28+saihan!D28+selenge!D28+teshig!D28+hangal!D28+'hishig-ondor'!D28+'hutag-ondor'!D28+rashaant!D28</f>
        <v>62</v>
      </c>
      <c r="E30" s="7">
        <f>Baynagt!E28+baynnuur!E28+bugat!E28+bulgan!E28+bureg!E28+gurvanbulag!E28+dashinchilen!E28+mogod!E28+orhon!E28+saihan!E28+selenge!E28+teshig!E28+hangal!E28+'hishig-ondor'!E28+'hutag-ondor'!E28+rashaant!E28</f>
        <v>38</v>
      </c>
      <c r="F30" s="7">
        <f>Baynagt!F28+baynnuur!F28+bugat!F28+bulgan!F28+bureg!F28+gurvanbulag!F28+dashinchilen!F28+mogod!F28+orhon!F28+saihan!F28+selenge!F28+teshig!F28+hangal!F28+'hishig-ondor'!F28+'hutag-ondor'!F28+rashaant!F28</f>
        <v>51</v>
      </c>
      <c r="G30" s="7">
        <f>Baynagt!G28+baynnuur!G28+bugat!G28+bulgan!G28+bureg!G28+gurvanbulag!G28+dashinchilen!G28+mogod!G28+orhon!G28+saihan!G28+selenge!G28+teshig!G28+hangal!G28+'hishig-ondor'!G28+'hutag-ondor'!G28+rashaant!G28</f>
        <v>52</v>
      </c>
      <c r="H30" s="7">
        <f>Baynagt!H28+baynnuur!H28+bugat!H28+bulgan!H28+bureg!H28+gurvanbulag!H28+dashinchilen!H28+mogod!H28+orhon!H28+saihan!H28+selenge!H28+teshig!H28+hangal!H28+'hishig-ondor'!H28+'hutag-ondor'!H28+rashaant!H28</f>
        <v>33</v>
      </c>
      <c r="AB30" s="34" t="s">
        <v>145</v>
      </c>
      <c r="AC30" s="34">
        <v>780</v>
      </c>
    </row>
    <row r="31" spans="1:46">
      <c r="A31" s="33">
        <v>28</v>
      </c>
      <c r="B31" s="10" t="s">
        <v>17</v>
      </c>
      <c r="C31" s="33" t="s">
        <v>44</v>
      </c>
      <c r="D31" s="7">
        <f>Baynagt!D29+baynnuur!D29+bugat!D29+bulgan!D29+bureg!D29+gurvanbulag!D29+dashinchilen!D29+mogod!D29+orhon!D29+saihan!D29+selenge!D29+teshig!D29+hangal!D29+'hishig-ondor'!D29+'hutag-ondor'!D29+rashaant!D29</f>
        <v>877</v>
      </c>
      <c r="E31" s="7">
        <f>Baynagt!E29+baynnuur!E29+bugat!E29+bulgan!E29+bureg!E29+gurvanbulag!E29+dashinchilen!E29+mogod!E29+orhon!E29+saihan!E29+selenge!E29+teshig!E29+hangal!E29+'hishig-ondor'!E29+'hutag-ondor'!E29+rashaant!E29</f>
        <v>687</v>
      </c>
      <c r="F31" s="7">
        <f>Baynagt!F29+baynnuur!F29+bugat!F29+bulgan!F29+bureg!F29+gurvanbulag!F29+dashinchilen!F29+mogod!F29+orhon!F29+saihan!F29+selenge!F29+teshig!F29+hangal!F29+'hishig-ondor'!F29+'hutag-ondor'!F29+rashaant!F29</f>
        <v>2031</v>
      </c>
      <c r="G31" s="7">
        <f>Baynagt!G29+baynnuur!G29+bugat!G29+bulgan!G29+bureg!G29+gurvanbulag!G29+dashinchilen!G29+mogod!G29+orhon!G29+saihan!G29+selenge!G29+teshig!G29+hangal!G29+'hishig-ondor'!G29+'hutag-ondor'!G29+rashaant!G29</f>
        <v>1937</v>
      </c>
      <c r="H31" s="7">
        <f>Baynagt!H29+baynnuur!H29+bugat!H29+bulgan!H29+bureg!H29+gurvanbulag!H29+dashinchilen!H29+mogod!H29+orhon!H29+saihan!H29+selenge!H29+teshig!H29+hangal!H29+'hishig-ondor'!H29+'hutag-ondor'!H29+rashaant!H29</f>
        <v>1072</v>
      </c>
      <c r="AB31" s="34" t="s">
        <v>146</v>
      </c>
      <c r="AC31" s="34">
        <v>847</v>
      </c>
    </row>
    <row r="32" spans="1:46">
      <c r="A32" s="33">
        <v>29</v>
      </c>
      <c r="B32" s="10" t="s">
        <v>18</v>
      </c>
      <c r="C32" s="33" t="s">
        <v>44</v>
      </c>
      <c r="D32" s="7">
        <f>Baynagt!D30+baynnuur!D30+bugat!D30+bulgan!D30+bureg!D30+gurvanbulag!D30+dashinchilen!D30+mogod!D30+orhon!D30+saihan!D30+selenge!D30+teshig!D30+hangal!D30+'hishig-ondor'!D30+'hutag-ondor'!D30+rashaant!D30</f>
        <v>1311</v>
      </c>
      <c r="E32" s="7">
        <f>Baynagt!E30+baynnuur!E30+bugat!E30+bulgan!E30+bureg!E30+gurvanbulag!E30+dashinchilen!E30+mogod!E30+orhon!E30+saihan!E30+selenge!E30+teshig!E30+hangal!E30+'hishig-ondor'!E30+'hutag-ondor'!E30+rashaant!E30</f>
        <v>1359</v>
      </c>
      <c r="F32" s="7">
        <f>Baynagt!F30+baynnuur!F30+bugat!F30+bulgan!F30+bureg!F30+gurvanbulag!F30+dashinchilen!F30+mogod!F30+orhon!F30+saihan!F30+selenge!F30+teshig!F30+hangal!F30+'hishig-ondor'!F30+'hutag-ondor'!F30+rashaant!F30</f>
        <v>2718</v>
      </c>
      <c r="G32" s="7">
        <f>Baynagt!G30+baynnuur!G30+bugat!G30+bulgan!G30+bureg!G30+gurvanbulag!G30+dashinchilen!G30+mogod!G30+orhon!G30+saihan!G30+selenge!G30+teshig!G30+hangal!G30+'hishig-ondor'!G30+'hutag-ondor'!G30+rashaant!G30</f>
        <v>1831</v>
      </c>
      <c r="H32" s="7">
        <f>Baynagt!H30+baynnuur!H30+bugat!H30+bulgan!H30+bureg!H30+gurvanbulag!H30+dashinchilen!H30+mogod!H30+orhon!H30+saihan!H30+selenge!H30+teshig!H30+hangal!H30+'hishig-ondor'!H30+'hutag-ondor'!H30+rashaant!H30</f>
        <v>1800</v>
      </c>
      <c r="S32" s="35" t="s">
        <v>131</v>
      </c>
      <c r="T32" s="35" t="s">
        <v>132</v>
      </c>
      <c r="U32" s="35" t="s">
        <v>117</v>
      </c>
      <c r="V32" s="35" t="s">
        <v>118</v>
      </c>
      <c r="W32" s="35" t="s">
        <v>119</v>
      </c>
      <c r="AB32" s="34" t="s">
        <v>147</v>
      </c>
      <c r="AC32" s="34">
        <v>1034</v>
      </c>
    </row>
    <row r="33" spans="1:38">
      <c r="A33" s="33">
        <v>30</v>
      </c>
      <c r="B33" s="10" t="s">
        <v>19</v>
      </c>
      <c r="C33" s="33" t="s">
        <v>44</v>
      </c>
      <c r="D33" s="7">
        <v>26350</v>
      </c>
      <c r="E33" s="7">
        <v>25544</v>
      </c>
      <c r="F33" s="7">
        <v>25315</v>
      </c>
      <c r="G33" s="7">
        <v>24783</v>
      </c>
      <c r="H33" s="7" t="s">
        <v>109</v>
      </c>
      <c r="R33" s="10" t="s">
        <v>11</v>
      </c>
      <c r="S33" s="38">
        <v>16742</v>
      </c>
      <c r="T33" s="38">
        <v>16786</v>
      </c>
      <c r="U33" s="38">
        <v>17054</v>
      </c>
      <c r="V33" s="38">
        <v>17160</v>
      </c>
      <c r="W33" s="38">
        <v>17549</v>
      </c>
    </row>
    <row r="34" spans="1:38">
      <c r="A34" s="33">
        <v>31</v>
      </c>
      <c r="B34" s="10" t="s">
        <v>56</v>
      </c>
      <c r="C34" s="33" t="s">
        <v>57</v>
      </c>
      <c r="D34" s="7">
        <v>36750</v>
      </c>
      <c r="E34" s="7">
        <v>37602</v>
      </c>
      <c r="F34" s="7">
        <v>35859</v>
      </c>
      <c r="G34" s="7">
        <v>38243</v>
      </c>
      <c r="H34" s="7">
        <v>37906</v>
      </c>
      <c r="K34" s="35" t="s">
        <v>117</v>
      </c>
      <c r="L34" s="35" t="s">
        <v>118</v>
      </c>
      <c r="M34" s="35" t="s">
        <v>119</v>
      </c>
      <c r="R34" s="10" t="s">
        <v>129</v>
      </c>
      <c r="S34" s="38">
        <v>8544</v>
      </c>
      <c r="T34" s="38">
        <v>8817</v>
      </c>
      <c r="U34" s="38">
        <v>9023</v>
      </c>
      <c r="V34" s="38">
        <v>8798</v>
      </c>
      <c r="W34" s="38">
        <v>9516</v>
      </c>
    </row>
    <row r="35" spans="1:38">
      <c r="A35" s="33">
        <v>32</v>
      </c>
      <c r="B35" s="10" t="s">
        <v>20</v>
      </c>
      <c r="C35" s="33" t="s">
        <v>44</v>
      </c>
      <c r="D35" s="7">
        <v>23405</v>
      </c>
      <c r="E35" s="7">
        <v>23928</v>
      </c>
      <c r="F35" s="7">
        <v>23784</v>
      </c>
      <c r="G35" s="7">
        <v>23486</v>
      </c>
      <c r="H35" s="7" t="s">
        <v>87</v>
      </c>
      <c r="J35" s="36" t="s">
        <v>127</v>
      </c>
      <c r="K35" s="38">
        <v>1531</v>
      </c>
      <c r="L35" s="38">
        <v>1297</v>
      </c>
      <c r="M35" s="38">
        <v>766</v>
      </c>
      <c r="R35" s="10" t="s">
        <v>130</v>
      </c>
      <c r="S35" s="38">
        <v>8198</v>
      </c>
      <c r="T35" s="38">
        <v>7969</v>
      </c>
      <c r="U35" s="38">
        <v>8031</v>
      </c>
      <c r="V35" s="38">
        <v>8362</v>
      </c>
      <c r="W35" s="38">
        <v>8652</v>
      </c>
    </row>
    <row r="36" spans="1:38">
      <c r="A36" s="33">
        <v>33</v>
      </c>
      <c r="B36" s="10" t="s">
        <v>21</v>
      </c>
      <c r="C36" s="33" t="s">
        <v>44</v>
      </c>
      <c r="D36" s="7">
        <v>2945</v>
      </c>
      <c r="E36" s="7">
        <v>1616</v>
      </c>
      <c r="F36" s="7">
        <v>1531</v>
      </c>
      <c r="G36" s="7">
        <v>1297</v>
      </c>
      <c r="H36" s="7" t="s">
        <v>86</v>
      </c>
      <c r="J36" s="34" t="s">
        <v>128</v>
      </c>
    </row>
    <row r="37" spans="1:38">
      <c r="A37" s="33">
        <v>34</v>
      </c>
      <c r="B37" s="10" t="s">
        <v>83</v>
      </c>
      <c r="C37" s="33" t="s">
        <v>46</v>
      </c>
      <c r="D37" s="11">
        <v>11.2</v>
      </c>
      <c r="E37" s="11">
        <v>6.3</v>
      </c>
      <c r="F37" s="12">
        <v>6</v>
      </c>
      <c r="G37" s="11">
        <v>5.2</v>
      </c>
      <c r="H37" s="8" t="s">
        <v>85</v>
      </c>
    </row>
    <row r="38" spans="1:38">
      <c r="A38" s="33">
        <v>35</v>
      </c>
      <c r="B38" s="10" t="s">
        <v>82</v>
      </c>
      <c r="C38" s="33" t="s">
        <v>66</v>
      </c>
      <c r="D38" s="11">
        <v>125867.9</v>
      </c>
      <c r="E38" s="11">
        <v>136899.20000000001</v>
      </c>
      <c r="F38" s="11">
        <v>183077.6</v>
      </c>
      <c r="G38" s="12">
        <v>232754</v>
      </c>
      <c r="H38" s="7" t="s">
        <v>84</v>
      </c>
      <c r="L38" s="34" t="s">
        <v>133</v>
      </c>
      <c r="M38" s="34" t="s">
        <v>134</v>
      </c>
      <c r="N38" s="34" t="s">
        <v>135</v>
      </c>
      <c r="O38" s="34" t="s">
        <v>136</v>
      </c>
    </row>
    <row r="39" spans="1:38">
      <c r="A39" s="33">
        <v>36</v>
      </c>
      <c r="B39" s="10" t="s">
        <v>70</v>
      </c>
      <c r="C39" s="33" t="s">
        <v>66</v>
      </c>
      <c r="D39" s="11">
        <v>2.1</v>
      </c>
      <c r="E39" s="11">
        <v>2.2999999999999998</v>
      </c>
      <c r="F39" s="11">
        <v>3.1</v>
      </c>
      <c r="G39" s="11">
        <v>3.9</v>
      </c>
      <c r="H39" s="7" t="s">
        <v>88</v>
      </c>
      <c r="K39" s="10" t="s">
        <v>69</v>
      </c>
      <c r="L39" s="38">
        <v>69.290000000000006</v>
      </c>
      <c r="M39" s="38">
        <v>69.349999999999994</v>
      </c>
      <c r="N39" s="38">
        <v>70.510000000000005</v>
      </c>
      <c r="O39" s="38">
        <v>71.28</v>
      </c>
      <c r="Q39" s="38"/>
    </row>
    <row r="40" spans="1:38">
      <c r="A40" s="33">
        <v>37</v>
      </c>
      <c r="B40" s="10" t="s">
        <v>76</v>
      </c>
      <c r="C40" s="33" t="s">
        <v>66</v>
      </c>
      <c r="D40" s="21">
        <v>6590637.0999999996</v>
      </c>
      <c r="E40" s="21">
        <v>8414504.5999999996</v>
      </c>
      <c r="F40" s="21">
        <v>10829689.6</v>
      </c>
      <c r="G40" s="21">
        <v>14012898.1</v>
      </c>
      <c r="H40" s="22" t="s">
        <v>89</v>
      </c>
    </row>
    <row r="41" spans="1:38">
      <c r="A41" s="33">
        <v>38</v>
      </c>
      <c r="B41" s="10" t="s">
        <v>77</v>
      </c>
      <c r="C41" s="33" t="s">
        <v>66</v>
      </c>
      <c r="D41" s="11">
        <v>2.4</v>
      </c>
      <c r="E41" s="12">
        <v>3</v>
      </c>
      <c r="F41" s="11">
        <v>3.8</v>
      </c>
      <c r="G41" s="11">
        <v>4.9000000000000004</v>
      </c>
      <c r="H41" s="8" t="s">
        <v>90</v>
      </c>
    </row>
    <row r="42" spans="1:38" ht="15" customHeight="1">
      <c r="A42" s="33">
        <v>39</v>
      </c>
      <c r="B42" s="3" t="s">
        <v>78</v>
      </c>
      <c r="C42" s="2" t="s">
        <v>62</v>
      </c>
      <c r="D42" s="8">
        <v>1271</v>
      </c>
      <c r="E42" s="7">
        <v>1116.7</v>
      </c>
      <c r="F42" s="7">
        <v>1889.1</v>
      </c>
      <c r="G42" s="7">
        <v>2333.4</v>
      </c>
      <c r="H42" s="8">
        <v>1774</v>
      </c>
    </row>
    <row r="43" spans="1:38" ht="25.5">
      <c r="A43" s="33">
        <v>40</v>
      </c>
      <c r="B43" s="6" t="s">
        <v>79</v>
      </c>
      <c r="C43" s="2" t="s">
        <v>62</v>
      </c>
      <c r="D43" s="7">
        <v>2635.4</v>
      </c>
      <c r="E43" s="8">
        <v>9156.5</v>
      </c>
      <c r="F43" s="7">
        <v>3927.1</v>
      </c>
      <c r="G43" s="7">
        <v>5576.4</v>
      </c>
      <c r="H43" s="8">
        <v>9807.2999999999993</v>
      </c>
      <c r="AB43" s="34" t="s">
        <v>156</v>
      </c>
      <c r="AC43" s="34" t="s">
        <v>157</v>
      </c>
    </row>
    <row r="44" spans="1:38">
      <c r="A44" s="33">
        <v>41</v>
      </c>
      <c r="B44" s="3" t="s">
        <v>80</v>
      </c>
      <c r="C44" s="2" t="s">
        <v>62</v>
      </c>
      <c r="D44" s="7">
        <v>1440.8</v>
      </c>
      <c r="E44" s="8">
        <v>1698.7</v>
      </c>
      <c r="F44" s="7">
        <v>2445.1999999999998</v>
      </c>
      <c r="G44" s="8">
        <v>3243</v>
      </c>
      <c r="H44" s="8">
        <v>9099.2999999999993</v>
      </c>
      <c r="AA44" s="34" t="s">
        <v>153</v>
      </c>
      <c r="AB44" s="34">
        <v>1358.1</v>
      </c>
      <c r="AC44" s="34">
        <v>1522.8</v>
      </c>
    </row>
    <row r="45" spans="1:38">
      <c r="A45" s="33">
        <v>42</v>
      </c>
      <c r="B45" s="10" t="s">
        <v>67</v>
      </c>
      <c r="C45" s="33" t="s">
        <v>66</v>
      </c>
      <c r="D45" s="13">
        <v>1814.9</v>
      </c>
      <c r="E45" s="14">
        <v>2190.8000000000002</v>
      </c>
      <c r="F45" s="14">
        <v>6757.4</v>
      </c>
      <c r="G45" s="15">
        <v>9237</v>
      </c>
      <c r="H45" s="14">
        <v>5231.6000000000004</v>
      </c>
      <c r="AA45" s="34" t="s">
        <v>154</v>
      </c>
      <c r="AB45" s="34">
        <v>926.9</v>
      </c>
      <c r="AC45" s="34">
        <v>637.4</v>
      </c>
    </row>
    <row r="46" spans="1:38">
      <c r="A46" s="33">
        <v>43</v>
      </c>
      <c r="B46" s="10" t="s">
        <v>68</v>
      </c>
      <c r="C46" s="33" t="s">
        <v>66</v>
      </c>
      <c r="D46" s="13">
        <v>2679.9</v>
      </c>
      <c r="E46" s="16">
        <v>3675</v>
      </c>
      <c r="F46" s="17">
        <v>8251.6</v>
      </c>
      <c r="G46" s="17">
        <v>10647.8</v>
      </c>
      <c r="H46" s="17">
        <v>5873.8</v>
      </c>
      <c r="AA46" s="34" t="s">
        <v>155</v>
      </c>
      <c r="AB46" s="34">
        <v>888.7</v>
      </c>
      <c r="AC46" s="34">
        <v>713.3</v>
      </c>
    </row>
    <row r="47" spans="1:38">
      <c r="A47" s="33">
        <v>44</v>
      </c>
      <c r="B47" s="10" t="s">
        <v>71</v>
      </c>
      <c r="C47" s="33" t="s">
        <v>62</v>
      </c>
      <c r="D47" s="13">
        <v>1346.1</v>
      </c>
      <c r="E47" s="18">
        <v>2908.5</v>
      </c>
      <c r="F47" s="19">
        <v>3778.1</v>
      </c>
      <c r="G47" s="19">
        <v>2044.7</v>
      </c>
      <c r="H47" s="19">
        <v>6120.9</v>
      </c>
    </row>
    <row r="48" spans="1:38">
      <c r="A48" s="33">
        <v>45</v>
      </c>
      <c r="B48" s="10" t="s">
        <v>95</v>
      </c>
      <c r="C48" s="33" t="s">
        <v>44</v>
      </c>
      <c r="D48" s="32">
        <v>9956</v>
      </c>
      <c r="E48" s="20">
        <v>9689</v>
      </c>
      <c r="F48" s="20">
        <v>9461</v>
      </c>
      <c r="G48" s="20">
        <v>9524</v>
      </c>
      <c r="H48" s="20">
        <v>9738</v>
      </c>
      <c r="AK48" s="34" t="s">
        <v>157</v>
      </c>
      <c r="AL48" s="34" t="s">
        <v>156</v>
      </c>
    </row>
    <row r="49" spans="1:44">
      <c r="A49" s="33">
        <v>46</v>
      </c>
      <c r="B49" s="10" t="s">
        <v>112</v>
      </c>
      <c r="C49" s="33" t="s">
        <v>44</v>
      </c>
      <c r="D49" s="7">
        <v>7791</v>
      </c>
      <c r="E49" s="7">
        <v>7459</v>
      </c>
      <c r="F49" s="7">
        <v>7271</v>
      </c>
      <c r="G49" s="7">
        <v>7173</v>
      </c>
      <c r="H49" s="7">
        <v>7333</v>
      </c>
      <c r="AJ49" s="34" t="s">
        <v>158</v>
      </c>
      <c r="AK49" s="34">
        <v>19221.099999999999</v>
      </c>
      <c r="AQ49" s="34" t="s">
        <v>156</v>
      </c>
      <c r="AR49" s="34" t="s">
        <v>157</v>
      </c>
    </row>
    <row r="50" spans="1:44">
      <c r="A50" s="33">
        <v>47</v>
      </c>
      <c r="B50" s="10" t="s">
        <v>22</v>
      </c>
      <c r="C50" s="33" t="s">
        <v>44</v>
      </c>
      <c r="D50" s="7">
        <v>5343</v>
      </c>
      <c r="E50" s="7">
        <v>6076</v>
      </c>
      <c r="F50" s="7">
        <v>6648</v>
      </c>
      <c r="G50" s="7">
        <v>6829</v>
      </c>
      <c r="H50" s="7">
        <v>6954</v>
      </c>
      <c r="AJ50" s="34" t="s">
        <v>160</v>
      </c>
      <c r="AK50" s="34">
        <v>16729.900000000001</v>
      </c>
      <c r="AP50" s="34" t="s">
        <v>158</v>
      </c>
      <c r="AQ50" s="34">
        <f>SUM(AQ51:AQ55)</f>
        <v>16806.900000000001</v>
      </c>
      <c r="AR50" s="34">
        <v>9263.7000000000007</v>
      </c>
    </row>
    <row r="51" spans="1:44">
      <c r="A51" s="33">
        <v>48</v>
      </c>
      <c r="B51" s="10" t="s">
        <v>23</v>
      </c>
      <c r="C51" s="33" t="s">
        <v>44</v>
      </c>
      <c r="D51" s="7">
        <v>5124</v>
      </c>
      <c r="E51" s="7">
        <v>5442</v>
      </c>
      <c r="F51" s="7">
        <v>6548</v>
      </c>
      <c r="G51" s="7">
        <v>6592</v>
      </c>
      <c r="H51" s="7">
        <v>6308</v>
      </c>
      <c r="AJ51" s="34" t="s">
        <v>159</v>
      </c>
      <c r="AK51" s="34">
        <v>1379.9</v>
      </c>
      <c r="AP51" s="34" t="s">
        <v>160</v>
      </c>
      <c r="AQ51" s="34">
        <v>437.5</v>
      </c>
      <c r="AR51" s="34">
        <v>640.9</v>
      </c>
    </row>
    <row r="52" spans="1:44">
      <c r="A52" s="33">
        <v>49</v>
      </c>
      <c r="B52" s="10" t="s">
        <v>24</v>
      </c>
      <c r="C52" s="33" t="s">
        <v>44</v>
      </c>
      <c r="D52" s="7">
        <v>1918</v>
      </c>
      <c r="E52" s="7">
        <v>2083</v>
      </c>
      <c r="F52" s="7">
        <v>2716</v>
      </c>
      <c r="G52" s="7">
        <v>3110</v>
      </c>
      <c r="H52" s="7">
        <v>3457</v>
      </c>
      <c r="AJ52" s="34" t="s">
        <v>163</v>
      </c>
      <c r="AK52" s="34">
        <v>728.2</v>
      </c>
      <c r="AP52" s="34" t="s">
        <v>159</v>
      </c>
      <c r="AQ52" s="34">
        <v>77.099999999999994</v>
      </c>
      <c r="AR52" s="34">
        <v>145.6</v>
      </c>
    </row>
    <row r="53" spans="1:44">
      <c r="A53" s="33">
        <v>50</v>
      </c>
      <c r="B53" s="10" t="s">
        <v>97</v>
      </c>
      <c r="C53" s="33" t="s">
        <v>44</v>
      </c>
      <c r="D53" s="7">
        <v>15521</v>
      </c>
      <c r="E53" s="7">
        <v>15300</v>
      </c>
      <c r="F53" s="7">
        <v>14425</v>
      </c>
      <c r="G53" s="7">
        <v>13861</v>
      </c>
      <c r="H53" s="7">
        <v>13942</v>
      </c>
      <c r="AJ53" s="34" t="s">
        <v>161</v>
      </c>
      <c r="AK53" s="34">
        <v>195.3</v>
      </c>
      <c r="AP53" s="34" t="s">
        <v>163</v>
      </c>
      <c r="AQ53" s="34">
        <v>1353.4</v>
      </c>
      <c r="AR53" s="34">
        <v>1738</v>
      </c>
    </row>
    <row r="54" spans="1:44">
      <c r="A54" s="33">
        <v>51</v>
      </c>
      <c r="B54" s="10" t="s">
        <v>113</v>
      </c>
      <c r="C54" s="33" t="s">
        <v>44</v>
      </c>
      <c r="D54" s="7">
        <v>2611649</v>
      </c>
      <c r="E54" s="7">
        <v>2293231</v>
      </c>
      <c r="F54" s="7">
        <v>2340806</v>
      </c>
      <c r="G54" s="7">
        <v>2578616</v>
      </c>
      <c r="H54" s="7">
        <v>2757185</v>
      </c>
      <c r="AJ54" s="34" t="s">
        <v>162</v>
      </c>
      <c r="AK54" s="34">
        <v>187.8</v>
      </c>
      <c r="AP54" s="34" t="s">
        <v>161</v>
      </c>
      <c r="AQ54" s="34">
        <v>192.9</v>
      </c>
      <c r="AR54" s="34">
        <v>417.1</v>
      </c>
    </row>
    <row r="55" spans="1:44">
      <c r="A55" s="33">
        <v>52</v>
      </c>
      <c r="B55" s="10" t="s">
        <v>25</v>
      </c>
      <c r="C55" s="33" t="s">
        <v>44</v>
      </c>
      <c r="D55" s="7">
        <v>804</v>
      </c>
      <c r="E55" s="7">
        <v>852</v>
      </c>
      <c r="F55" s="7">
        <v>945</v>
      </c>
      <c r="G55" s="7">
        <v>1042</v>
      </c>
      <c r="H55" s="7">
        <v>1125</v>
      </c>
      <c r="AP55" s="34" t="s">
        <v>162</v>
      </c>
      <c r="AQ55" s="34">
        <v>14746</v>
      </c>
      <c r="AR55" s="34">
        <v>6322.1</v>
      </c>
    </row>
    <row r="56" spans="1:44">
      <c r="A56" s="33">
        <v>53</v>
      </c>
      <c r="B56" s="10" t="s">
        <v>26</v>
      </c>
      <c r="C56" s="33" t="s">
        <v>44</v>
      </c>
      <c r="D56" s="7">
        <v>185541</v>
      </c>
      <c r="E56" s="7">
        <v>182849</v>
      </c>
      <c r="F56" s="7">
        <v>185956</v>
      </c>
      <c r="G56" s="7">
        <v>199329</v>
      </c>
      <c r="H56" s="7">
        <v>225681</v>
      </c>
      <c r="M56" s="34" t="s">
        <v>174</v>
      </c>
      <c r="N56" s="34" t="s">
        <v>175</v>
      </c>
      <c r="O56" s="34" t="s">
        <v>176</v>
      </c>
      <c r="P56" s="34" t="s">
        <v>156</v>
      </c>
      <c r="Q56" s="34" t="s">
        <v>157</v>
      </c>
    </row>
    <row r="57" spans="1:44">
      <c r="A57" s="33">
        <v>54</v>
      </c>
      <c r="B57" s="10" t="s">
        <v>27</v>
      </c>
      <c r="C57" s="33" t="s">
        <v>44</v>
      </c>
      <c r="D57" s="7">
        <v>183853</v>
      </c>
      <c r="E57" s="7">
        <v>176113</v>
      </c>
      <c r="F57" s="7">
        <v>180929</v>
      </c>
      <c r="G57" s="7">
        <v>195124</v>
      </c>
      <c r="H57" s="7">
        <v>221039</v>
      </c>
      <c r="L57" s="10" t="s">
        <v>43</v>
      </c>
      <c r="M57" s="7">
        <v>279</v>
      </c>
      <c r="N57" s="7">
        <v>235</v>
      </c>
      <c r="O57" s="7">
        <v>234</v>
      </c>
      <c r="P57" s="7">
        <v>309</v>
      </c>
      <c r="Q57" s="7">
        <v>368</v>
      </c>
    </row>
    <row r="58" spans="1:44">
      <c r="A58" s="33">
        <v>55</v>
      </c>
      <c r="B58" s="10" t="s">
        <v>28</v>
      </c>
      <c r="C58" s="33" t="s">
        <v>44</v>
      </c>
      <c r="D58" s="7">
        <v>1332711</v>
      </c>
      <c r="E58" s="7">
        <v>1179772</v>
      </c>
      <c r="F58" s="7">
        <v>1187959</v>
      </c>
      <c r="G58" s="7">
        <v>1340814</v>
      </c>
      <c r="H58" s="7">
        <v>1449532</v>
      </c>
      <c r="T58" s="34" t="s">
        <v>179</v>
      </c>
      <c r="U58" s="34" t="s">
        <v>180</v>
      </c>
    </row>
    <row r="59" spans="1:44">
      <c r="A59" s="33">
        <v>56</v>
      </c>
      <c r="B59" s="10" t="s">
        <v>29</v>
      </c>
      <c r="C59" s="33" t="s">
        <v>44</v>
      </c>
      <c r="D59" s="7">
        <v>908740</v>
      </c>
      <c r="E59" s="7">
        <v>753645</v>
      </c>
      <c r="F59" s="7">
        <v>785017</v>
      </c>
      <c r="G59" s="7">
        <v>842307</v>
      </c>
      <c r="H59" s="7">
        <v>859808</v>
      </c>
      <c r="S59" s="34" t="s">
        <v>177</v>
      </c>
      <c r="T59" s="40">
        <v>86.9</v>
      </c>
      <c r="U59" s="40">
        <v>37</v>
      </c>
    </row>
    <row r="60" spans="1:44">
      <c r="A60" s="33">
        <v>57</v>
      </c>
      <c r="B60" s="10" t="s">
        <v>30</v>
      </c>
      <c r="C60" s="33" t="s">
        <v>44</v>
      </c>
      <c r="D60" s="7">
        <v>1167130</v>
      </c>
      <c r="E60" s="7">
        <v>1075107</v>
      </c>
      <c r="F60" s="7">
        <v>1090201</v>
      </c>
      <c r="G60" s="7">
        <v>1172189</v>
      </c>
      <c r="H60" s="7">
        <v>1239036</v>
      </c>
      <c r="S60" s="34" t="s">
        <v>178</v>
      </c>
      <c r="T60" s="40">
        <v>127</v>
      </c>
      <c r="U60" s="40">
        <v>80</v>
      </c>
    </row>
    <row r="61" spans="1:44">
      <c r="A61" s="33">
        <v>58</v>
      </c>
      <c r="B61" s="10" t="s">
        <v>31</v>
      </c>
      <c r="C61" s="33" t="s">
        <v>44</v>
      </c>
      <c r="D61" s="7">
        <v>27270</v>
      </c>
      <c r="E61" s="7">
        <v>223809</v>
      </c>
      <c r="F61" s="7">
        <v>74979</v>
      </c>
      <c r="G61" s="7">
        <v>26226</v>
      </c>
      <c r="H61" s="7">
        <v>37040</v>
      </c>
    </row>
    <row r="62" spans="1:44">
      <c r="A62" s="33">
        <v>59</v>
      </c>
      <c r="B62" s="10" t="s">
        <v>32</v>
      </c>
      <c r="C62" s="33" t="s">
        <v>44</v>
      </c>
      <c r="D62" s="32">
        <v>3588</v>
      </c>
      <c r="E62" s="32">
        <v>3623</v>
      </c>
      <c r="F62" s="32">
        <v>3302</v>
      </c>
      <c r="G62" s="32">
        <v>3086</v>
      </c>
      <c r="H62" s="32">
        <v>3159</v>
      </c>
    </row>
    <row r="63" spans="1:44">
      <c r="A63" s="33">
        <v>60</v>
      </c>
      <c r="B63" s="10" t="s">
        <v>33</v>
      </c>
      <c r="C63" s="33" t="s">
        <v>44</v>
      </c>
      <c r="D63" s="32">
        <v>2141</v>
      </c>
      <c r="E63" s="32">
        <v>2232</v>
      </c>
      <c r="F63" s="32">
        <v>2211</v>
      </c>
      <c r="G63" s="32">
        <v>2169</v>
      </c>
      <c r="H63" s="32">
        <v>2071</v>
      </c>
    </row>
    <row r="64" spans="1:44">
      <c r="A64" s="33">
        <v>61</v>
      </c>
      <c r="B64" s="10" t="s">
        <v>34</v>
      </c>
      <c r="C64" s="33" t="s">
        <v>44</v>
      </c>
      <c r="D64" s="7">
        <v>2686</v>
      </c>
      <c r="E64" s="7">
        <v>2627</v>
      </c>
      <c r="F64" s="7">
        <v>2708</v>
      </c>
      <c r="G64" s="7">
        <v>2756</v>
      </c>
      <c r="H64" s="7">
        <v>2807</v>
      </c>
    </row>
    <row r="65" spans="1:48">
      <c r="A65" s="33">
        <v>62</v>
      </c>
      <c r="B65" s="10" t="s">
        <v>49</v>
      </c>
      <c r="C65" s="33" t="s">
        <v>44</v>
      </c>
      <c r="D65" s="7">
        <v>1186</v>
      </c>
      <c r="E65" s="7">
        <v>946</v>
      </c>
      <c r="F65" s="7">
        <v>993</v>
      </c>
      <c r="G65" s="7">
        <v>1205</v>
      </c>
      <c r="H65" s="7">
        <v>1310</v>
      </c>
    </row>
    <row r="66" spans="1:48">
      <c r="A66" s="33">
        <v>63</v>
      </c>
      <c r="B66" s="10" t="s">
        <v>99</v>
      </c>
      <c r="C66" s="33" t="s">
        <v>44</v>
      </c>
      <c r="D66" s="7">
        <v>355</v>
      </c>
      <c r="E66" s="7">
        <v>261</v>
      </c>
      <c r="F66" s="7">
        <v>247</v>
      </c>
      <c r="G66" s="7">
        <v>308</v>
      </c>
      <c r="H66" s="7">
        <v>391</v>
      </c>
    </row>
    <row r="67" spans="1:48">
      <c r="A67" s="33">
        <v>64</v>
      </c>
      <c r="B67" s="10" t="s">
        <v>100</v>
      </c>
      <c r="C67" s="33" t="s">
        <v>44</v>
      </c>
      <c r="D67" s="7">
        <v>12</v>
      </c>
      <c r="E67" s="7">
        <v>8</v>
      </c>
      <c r="F67" s="7">
        <v>1600</v>
      </c>
      <c r="G67" s="7">
        <v>5355</v>
      </c>
      <c r="H67" s="7">
        <v>5883</v>
      </c>
    </row>
    <row r="68" spans="1:48">
      <c r="A68" s="33">
        <v>65</v>
      </c>
      <c r="B68" s="10" t="s">
        <v>114</v>
      </c>
      <c r="C68" s="33" t="s">
        <v>62</v>
      </c>
      <c r="D68" s="7">
        <v>0</v>
      </c>
      <c r="E68" s="7">
        <v>0</v>
      </c>
      <c r="F68" s="7">
        <v>1646.6</v>
      </c>
      <c r="G68" s="7">
        <v>2204.6</v>
      </c>
      <c r="H68" s="7">
        <v>2557.3000000000002</v>
      </c>
    </row>
    <row r="69" spans="1:48">
      <c r="A69" s="33">
        <v>66</v>
      </c>
      <c r="B69" s="10" t="s">
        <v>35</v>
      </c>
      <c r="C69" s="33" t="s">
        <v>47</v>
      </c>
      <c r="D69" s="7">
        <v>30099.599999999999</v>
      </c>
      <c r="E69" s="7">
        <v>33031.300000000003</v>
      </c>
      <c r="F69" s="7">
        <v>32489.599999999999</v>
      </c>
      <c r="G69" s="7">
        <v>35762.9</v>
      </c>
      <c r="H69" s="7">
        <v>33473.199999999997</v>
      </c>
    </row>
    <row r="70" spans="1:48">
      <c r="A70" s="33">
        <v>67</v>
      </c>
      <c r="B70" s="10" t="s">
        <v>36</v>
      </c>
      <c r="C70" s="33" t="s">
        <v>47</v>
      </c>
      <c r="D70" s="7">
        <v>27249.1</v>
      </c>
      <c r="E70" s="7">
        <v>31114</v>
      </c>
      <c r="F70" s="7">
        <v>29522</v>
      </c>
      <c r="G70" s="7">
        <v>33186</v>
      </c>
      <c r="H70" s="7">
        <v>27957</v>
      </c>
    </row>
    <row r="71" spans="1:48">
      <c r="A71" s="33">
        <v>68</v>
      </c>
      <c r="B71" s="10" t="s">
        <v>37</v>
      </c>
      <c r="C71" s="33" t="s">
        <v>47</v>
      </c>
      <c r="D71" s="32">
        <f>[1]Baynagt!D63+[1]baynnuur!D63+[1]bugat!D63+[1]bulgan!D63+[1]bureg!D63+[1]gurvanbulag!D63+[1]dashinchilen!D63+[1]mogod!D63+[1]orhon!D63+[1]saihan!D63+[1]selenge!D63+[1]teshig!D63+[1]hangal!D63+'[1]hishig-ondor'!D63+'[1]hutag-ondor'!D63+[1]rashaant!D63</f>
        <v>318.70000000000005</v>
      </c>
      <c r="E71" s="32">
        <f>[1]Baynagt!E63+[1]baynnuur!E63+[1]bugat!E63+[1]bulgan!E63+[1]bureg!E63+[1]gurvanbulag!E63+[1]dashinchilen!E63+[1]mogod!E63+[1]orhon!E63+[1]saihan!E63+[1]selenge!E63+[1]teshig!E63+[1]hangal!E63+'[1]hishig-ondor'!E63+'[1]hutag-ondor'!E63+[1]rashaant!E63</f>
        <v>329.3</v>
      </c>
      <c r="F71" s="32">
        <f>[1]Baynagt!F63+[1]baynnuur!F63+[1]bugat!F63+[1]bulgan!F63+[1]bureg!F63+[1]gurvanbulag!F63+[1]dashinchilen!F63+[1]mogod!F63+[1]orhon!F63+[1]saihan!F63+[1]selenge!F63+[1]teshig!F63+[1]hangal!F63+'[1]hishig-ondor'!F63+'[1]hutag-ondor'!F63+[1]rashaant!F63</f>
        <v>330.7</v>
      </c>
      <c r="G71" s="32">
        <f>[1]Baynagt!G63+[1]baynnuur!G63+[1]bugat!G63+[1]bulgan!G63+[1]bureg!G63+[1]gurvanbulag!G63+[1]dashinchilen!G63+[1]mogod!G63+[1]orhon!G63+[1]saihan!G63+[1]selenge!G63+[1]teshig!G63+[1]hangal!G63+'[1]hishig-ondor'!G63+'[1]hutag-ondor'!G63+[1]rashaant!G63</f>
        <v>273.89999999999998</v>
      </c>
      <c r="H71" s="41">
        <f>[1]Baynagt!H63+[1]baynnuur!H63+[1]bugat!H63+[1]bulgan!H63+[1]bureg!H63+[1]gurvanbulag!H63+[1]dashinchilen!H63+[1]mogod!H63+[1]orhon!H63+[1]saihan!H63+[1]selenge!H63+[1]teshig!H63+[1]hangal!H63+'[1]hishig-ondor'!H63+'[1]hutag-ondor'!H63+[1]rashaant!H63</f>
        <v>344.57100000000003</v>
      </c>
    </row>
    <row r="72" spans="1:48">
      <c r="A72" s="33">
        <v>69</v>
      </c>
      <c r="B72" s="10" t="s">
        <v>38</v>
      </c>
      <c r="C72" s="33" t="s">
        <v>47</v>
      </c>
      <c r="D72" s="32">
        <f>[1]Baynagt!D64+[1]baynnuur!D64+[1]bugat!D64+[1]bulgan!D64+[1]bureg!D64+[1]gurvanbulag!D64+[1]dashinchilen!D64+[1]mogod!D64+[1]orhon!D64+[1]saihan!D64+[1]selenge!D64+[1]teshig!D64+[1]hangal!D64+'[1]hishig-ondor'!D64+'[1]hutag-ondor'!D64+[1]rashaant!D64</f>
        <v>59626.200000000004</v>
      </c>
      <c r="E72" s="32">
        <f>[1]Baynagt!E64+[1]baynnuur!E64+[1]bugat!E64+[1]bulgan!E64+[1]bureg!E64+[1]gurvanbulag!E64+[1]dashinchilen!E64+[1]mogod!E64+[1]orhon!E64+[1]saihan!E64+[1]selenge!E64+[1]teshig!E64+[1]hangal!E64+'[1]hishig-ondor'!E64+'[1]hutag-ondor'!E64+[1]rashaant!E64</f>
        <v>48550.899999999994</v>
      </c>
      <c r="F72" s="32">
        <f>[1]Baynagt!F64+[1]baynnuur!F64+[1]bugat!F64+[1]bulgan!F64+[1]bureg!F64+[1]gurvanbulag!F64+[1]dashinchilen!F64+[1]mogod!F64+[1]orhon!F64+[1]saihan!F64+[1]selenge!F64+[1]teshig!F64+[1]hangal!F64+'[1]hishig-ondor'!F64+'[1]hutag-ondor'!F64+[1]rashaant!F64</f>
        <v>58878.400000000001</v>
      </c>
      <c r="G72" s="32">
        <f>[1]Baynagt!G64+[1]baynnuur!G64+[1]bugat!G64+[1]bulgan!G64+[1]bureg!G64+[1]gurvanbulag!G64+[1]dashinchilen!G64+[1]mogod!G64+[1]orhon!G64+[1]saihan!G64+[1]selenge!G64+[1]teshig!G64+[1]hangal!G64+'[1]hishig-ondor'!G64+'[1]hutag-ondor'!G64+[1]rashaant!G64</f>
        <v>59567.1</v>
      </c>
      <c r="H72" s="32">
        <f>[1]Baynagt!H64+[1]baynnuur!H64+[1]bugat!H64+[1]bulgan!H64+[1]bureg!H64+[1]gurvanbulag!H64+[1]dashinchilen!H64+[1]mogod!H64+[1]orhon!H64+[1]saihan!H64+[1]selenge!H64+[1]teshig!H64+[1]hangal!H64+'[1]hishig-ondor'!H64+'[1]hutag-ondor'!H64+[1]rashaant!H64</f>
        <v>56433.30000000001</v>
      </c>
      <c r="AF72" s="34">
        <v>2011</v>
      </c>
      <c r="AG72" s="34">
        <v>2012</v>
      </c>
      <c r="AH72" s="34">
        <v>2013</v>
      </c>
    </row>
    <row r="73" spans="1:48">
      <c r="A73" s="33">
        <v>70</v>
      </c>
      <c r="B73" s="10" t="s">
        <v>40</v>
      </c>
      <c r="C73" s="33" t="s">
        <v>48</v>
      </c>
      <c r="D73" s="32">
        <f>[1]Baynagt!D65+[1]baynnuur!D65+[1]bugat!D65+[1]bulgan!D65+[1]bureg!D65+[1]gurvanbulag!D65+[1]dashinchilen!D65+[1]mogod!D65+[1]orhon!D65+[1]saihan!D65+[1]selenge!D65+[1]teshig!D65+[1]hangal!D65+'[1]hishig-ondor'!D65+'[1]hutag-ondor'!D65+[1]rashaant!D65</f>
        <v>48427.1</v>
      </c>
      <c r="E73" s="32">
        <f>[1]Baynagt!E65+[1]baynnuur!E65+[1]bugat!E65+[1]bulgan!E65+[1]bureg!E65+[1]gurvanbulag!E65+[1]dashinchilen!E65+[1]mogod!E65+[1]orhon!E65+[1]saihan!E65+[1]selenge!E65+[1]teshig!E65+[1]hangal!E65+'[1]hishig-ondor'!E65+'[1]hutag-ondor'!E65+[1]rashaant!E65</f>
        <v>36422.399999999994</v>
      </c>
      <c r="F73" s="32">
        <f>[1]Baynagt!F65+[1]baynnuur!F65+[1]bugat!F65+[1]bulgan!F65+[1]bureg!F65+[1]gurvanbulag!F65+[1]dashinchilen!F65+[1]mogod!F65+[1]orhon!F65+[1]saihan!F65+[1]selenge!F65+[1]teshig!F65+[1]hangal!F65+'[1]hishig-ondor'!F65+'[1]hutag-ondor'!F65+[1]rashaant!F65</f>
        <v>44743</v>
      </c>
      <c r="G73" s="32">
        <f>[1]Baynagt!G65+[1]baynnuur!G65+[1]bugat!G65+[1]bulgan!G65+[1]bureg!G65+[1]gurvanbulag!G65+[1]dashinchilen!G65+[1]mogod!G65+[1]orhon!G65+[1]saihan!G65+[1]selenge!G65+[1]teshig!G65+[1]hangal!G65+'[1]hishig-ondor'!G65+'[1]hutag-ondor'!G65+[1]rashaant!G65</f>
        <v>45917</v>
      </c>
      <c r="H73" s="32">
        <f>[1]Baynagt!H65+[1]baynnuur!H65+[1]bugat!H65+[1]bulgan!H65+[1]bureg!H65+[1]gurvanbulag!H65+[1]dashinchilen!H65+[1]mogod!H65+[1]orhon!H65+[1]saihan!H65+[1]selenge!H65+[1]teshig!H65+[1]hangal!H65+'[1]hishig-ondor'!H65+'[1]hutag-ondor'!H65+[1]rashaant!H65</f>
        <v>40732</v>
      </c>
      <c r="M73" s="34">
        <v>2009</v>
      </c>
      <c r="N73" s="34">
        <v>2010</v>
      </c>
      <c r="O73" s="34">
        <v>2011</v>
      </c>
      <c r="P73" s="34">
        <v>2012</v>
      </c>
      <c r="Q73" s="34" t="s">
        <v>182</v>
      </c>
      <c r="AE73" s="3" t="s">
        <v>78</v>
      </c>
      <c r="AF73" s="7">
        <v>1889.1</v>
      </c>
      <c r="AG73" s="7">
        <v>2333.4</v>
      </c>
      <c r="AH73" s="8">
        <v>1774</v>
      </c>
    </row>
    <row r="74" spans="1:48" ht="21" customHeight="1">
      <c r="A74" s="33">
        <v>71</v>
      </c>
      <c r="B74" s="10" t="s">
        <v>36</v>
      </c>
      <c r="C74" s="33" t="s">
        <v>48</v>
      </c>
      <c r="D74" s="32">
        <f>[1]Baynagt!D66+[1]baynnuur!D66+[1]bugat!D66+[1]bulgan!D66+[1]bureg!D66+[1]gurvanbulag!D66+[1]dashinchilen!D66+[1]mogod!D66+[1]orhon!D66+[1]saihan!D66+[1]selenge!D66+[1]teshig!D66+[1]hangal!D66+'[1]hishig-ondor'!D66+'[1]hutag-ondor'!D66+[1]rashaant!D66</f>
        <v>8136.2000000000007</v>
      </c>
      <c r="E74" s="32">
        <f>[1]Baynagt!E66+[1]baynnuur!E66+[1]bugat!E66+[1]bulgan!E66+[1]bureg!E66+[1]gurvanbulag!E66+[1]dashinchilen!E66+[1]mogod!E66+[1]orhon!E66+[1]saihan!E66+[1]selenge!E66+[1]teshig!E66+[1]hangal!E66+'[1]hishig-ondor'!E66+'[1]hutag-ondor'!E66+[1]rashaant!E66</f>
        <v>8251.5</v>
      </c>
      <c r="F74" s="32">
        <f>[1]Baynagt!F66+[1]baynnuur!F66+[1]bugat!F66+[1]bulgan!F66+[1]bureg!F66+[1]gurvanbulag!F66+[1]dashinchilen!F66+[1]mogod!F66+[1]orhon!F66+[1]saihan!F66+[1]selenge!F66+[1]teshig!F66+[1]hangal!F66+'[1]hishig-ondor'!F66+'[1]hutag-ondor'!F66+[1]rashaant!F66</f>
        <v>9005</v>
      </c>
      <c r="G74" s="32">
        <f>[1]Baynagt!G66+[1]baynnuur!G66+[1]bugat!G66+[1]bulgan!G66+[1]bureg!G66+[1]gurvanbulag!G66+[1]dashinchilen!G66+[1]mogod!G66+[1]orhon!G66+[1]saihan!G66+[1]selenge!G66+[1]teshig!G66+[1]hangal!G66+'[1]hishig-ondor'!G66+'[1]hutag-ondor'!G66+[1]rashaant!G66</f>
        <v>8842.2000000000007</v>
      </c>
      <c r="H74" s="32">
        <f>[1]Baynagt!H66+[1]baynnuur!H66+[1]bugat!H66+[1]bulgan!H66+[1]bureg!H66+[1]gurvanbulag!H66+[1]dashinchilen!H66+[1]mogod!H66+[1]orhon!H66+[1]saihan!H66+[1]selenge!H66+[1]teshig!H66+[1]hangal!H66+'[1]hishig-ondor'!H66+'[1]hutag-ondor'!H66+[1]rashaant!H66</f>
        <v>8481.7999999999993</v>
      </c>
      <c r="L74" s="34" t="s">
        <v>181</v>
      </c>
      <c r="M74" s="40">
        <v>125867.9</v>
      </c>
      <c r="N74" s="40">
        <v>136899.20000000001</v>
      </c>
      <c r="O74" s="40">
        <v>183077.6</v>
      </c>
      <c r="P74" s="40">
        <v>232754</v>
      </c>
      <c r="Q74" s="40">
        <v>267096.2</v>
      </c>
      <c r="V74" s="34">
        <v>2011</v>
      </c>
      <c r="W74" s="34">
        <v>2012</v>
      </c>
      <c r="X74" s="34">
        <v>2013</v>
      </c>
      <c r="AE74" s="6" t="s">
        <v>79</v>
      </c>
      <c r="AF74" s="7">
        <v>3927.1</v>
      </c>
      <c r="AG74" s="7">
        <v>5576.4</v>
      </c>
      <c r="AH74" s="8">
        <v>9807.2999999999993</v>
      </c>
    </row>
    <row r="75" spans="1:48">
      <c r="A75" s="33">
        <v>72</v>
      </c>
      <c r="B75" s="10" t="s">
        <v>37</v>
      </c>
      <c r="C75" s="33" t="s">
        <v>48</v>
      </c>
      <c r="D75" s="32">
        <f>[1]Baynagt!D67+[1]baynnuur!D67+[1]bugat!D67+[1]bulgan!D67+[1]bureg!D67+[1]gurvanbulag!D67+[1]dashinchilen!D67+[1]mogod!D67+[1]orhon!D67+[1]saihan!D67+[1]selenge!D67+[1]teshig!D67+[1]hangal!D67+'[1]hishig-ondor'!D67+'[1]hutag-ondor'!D67+[1]rashaant!D67</f>
        <v>3042.7000000000003</v>
      </c>
      <c r="E75" s="32">
        <f>[1]Baynagt!E67+[1]baynnuur!E67+[1]bugat!E67+[1]bulgan!E67+[1]bureg!E67+[1]gurvanbulag!E67+[1]dashinchilen!E67+[1]mogod!E67+[1]orhon!E67+[1]saihan!E67+[1]selenge!E67+[1]teshig!E67+[1]hangal!E67+'[1]hishig-ondor'!E67+'[1]hutag-ondor'!E67+[1]rashaant!E67</f>
        <v>3217</v>
      </c>
      <c r="F75" s="32">
        <f>[1]Baynagt!F67+[1]baynnuur!F67+[1]bugat!F67+[1]bulgan!F67+[1]bureg!F67+[1]gurvanbulag!F67+[1]dashinchilen!F67+[1]mogod!F67+[1]orhon!F67+[1]saihan!F67+[1]selenge!F67+[1]teshig!F67+[1]hangal!F67+'[1]hishig-ondor'!F67+'[1]hutag-ondor'!F67+[1]rashaant!F67</f>
        <v>3980.4</v>
      </c>
      <c r="G75" s="32">
        <f>[1]Baynagt!G67+[1]baynnuur!G67+[1]bugat!G67+[1]bulgan!G67+[1]bureg!G67+[1]gurvanbulag!G67+[1]dashinchilen!G67+[1]mogod!G67+[1]orhon!G67+[1]saihan!G67+[1]selenge!G67+[1]teshig!G67+[1]hangal!G67+'[1]hishig-ondor'!G67+'[1]hutag-ondor'!G67+[1]rashaant!G67</f>
        <v>3620.9</v>
      </c>
      <c r="H75" s="32">
        <f>[1]Baynagt!H67+[1]baynnuur!H67+[1]bugat!H67+[1]bulgan!H67+[1]bureg!H67+[1]gurvanbulag!H67+[1]dashinchilen!H67+[1]mogod!H67+[1]orhon!H67+[1]saihan!H67+[1]selenge!H67+[1]teshig!H67+[1]hangal!H67+'[1]hishig-ondor'!H67+'[1]hutag-ondor'!H67+[1]rashaant!H67</f>
        <v>4166.2</v>
      </c>
      <c r="U75" s="34" t="s">
        <v>183</v>
      </c>
      <c r="V75" s="40">
        <v>9005</v>
      </c>
      <c r="W75" s="34">
        <v>8841.6</v>
      </c>
      <c r="X75" s="34">
        <v>8481.7999999999993</v>
      </c>
      <c r="AP75" s="39" t="s">
        <v>35</v>
      </c>
      <c r="AQ75" s="39" t="s">
        <v>47</v>
      </c>
      <c r="AR75" s="34">
        <v>30099.599999999999</v>
      </c>
      <c r="AS75" s="34">
        <v>33031.300000000003</v>
      </c>
      <c r="AT75" s="34">
        <v>32489.599999999999</v>
      </c>
      <c r="AU75" s="34">
        <v>35762.9</v>
      </c>
      <c r="AV75" s="34">
        <v>33473.199999999997</v>
      </c>
    </row>
    <row r="76" spans="1:48">
      <c r="A76" s="33">
        <v>73</v>
      </c>
      <c r="B76" s="10" t="s">
        <v>38</v>
      </c>
      <c r="C76" s="33" t="s">
        <v>48</v>
      </c>
      <c r="D76" s="7">
        <v>3100</v>
      </c>
      <c r="E76" s="7">
        <v>3217</v>
      </c>
      <c r="F76" s="7">
        <v>3917.4</v>
      </c>
      <c r="G76" s="7">
        <v>3620.9</v>
      </c>
      <c r="H76" s="7">
        <v>4166.2</v>
      </c>
      <c r="U76" s="34" t="s">
        <v>184</v>
      </c>
      <c r="V76" s="34">
        <v>3980.4</v>
      </c>
      <c r="W76" s="34">
        <v>3620.4</v>
      </c>
      <c r="X76" s="34">
        <v>4166.2</v>
      </c>
      <c r="AP76" s="39" t="s">
        <v>36</v>
      </c>
      <c r="AQ76" s="39" t="s">
        <v>47</v>
      </c>
      <c r="AR76" s="34">
        <v>27249.1</v>
      </c>
      <c r="AS76" s="34">
        <v>31114</v>
      </c>
      <c r="AT76" s="34">
        <v>29522</v>
      </c>
      <c r="AU76" s="34">
        <v>33186</v>
      </c>
      <c r="AV76" s="34">
        <v>27957</v>
      </c>
    </row>
    <row r="77" spans="1:48">
      <c r="A77" s="33">
        <v>74</v>
      </c>
      <c r="B77" s="10" t="s">
        <v>39</v>
      </c>
      <c r="C77" s="33" t="s">
        <v>48</v>
      </c>
      <c r="D77" s="7">
        <v>80656.5</v>
      </c>
      <c r="E77" s="7">
        <v>101281</v>
      </c>
      <c r="F77" s="7">
        <v>107504</v>
      </c>
      <c r="G77" s="7">
        <v>99660</v>
      </c>
      <c r="H77" s="7">
        <v>96879</v>
      </c>
      <c r="U77" s="34" t="s">
        <v>185</v>
      </c>
      <c r="V77" s="34">
        <v>44717.7</v>
      </c>
      <c r="W77" s="40">
        <v>45917</v>
      </c>
      <c r="X77" s="34">
        <v>40746.400000000001</v>
      </c>
      <c r="AP77" s="39" t="s">
        <v>37</v>
      </c>
      <c r="AQ77" s="39" t="s">
        <v>47</v>
      </c>
      <c r="AR77" s="34">
        <v>318.70000000000005</v>
      </c>
      <c r="AS77" s="34">
        <v>329.3</v>
      </c>
      <c r="AT77" s="34">
        <v>330.7</v>
      </c>
      <c r="AU77" s="34">
        <v>273.89999999999998</v>
      </c>
      <c r="AV77" s="34">
        <v>344.57100000000003</v>
      </c>
    </row>
    <row r="78" spans="1:48">
      <c r="A78" s="33">
        <v>75</v>
      </c>
      <c r="B78" s="10" t="s">
        <v>41</v>
      </c>
      <c r="C78" s="33" t="s">
        <v>44</v>
      </c>
      <c r="D78" s="7">
        <v>1763</v>
      </c>
      <c r="E78" s="7">
        <v>1489</v>
      </c>
      <c r="F78" s="7">
        <v>1470</v>
      </c>
      <c r="G78" s="7">
        <v>1094</v>
      </c>
      <c r="H78" s="7">
        <v>1071</v>
      </c>
      <c r="AP78" s="39" t="s">
        <v>38</v>
      </c>
      <c r="AQ78" s="39" t="s">
        <v>47</v>
      </c>
      <c r="AR78" s="34">
        <v>59626.200000000004</v>
      </c>
      <c r="AS78" s="34">
        <v>48550.899999999994</v>
      </c>
      <c r="AT78" s="34">
        <v>58878.400000000001</v>
      </c>
      <c r="AU78" s="34">
        <v>59567.1</v>
      </c>
      <c r="AV78" s="34">
        <v>56433.30000000001</v>
      </c>
    </row>
    <row r="79" spans="1:48">
      <c r="A79" s="33">
        <v>76</v>
      </c>
      <c r="B79" s="10" t="s">
        <v>102</v>
      </c>
      <c r="C79" s="33" t="s">
        <v>44</v>
      </c>
      <c r="D79" s="7">
        <v>23</v>
      </c>
      <c r="E79" s="7">
        <v>23</v>
      </c>
      <c r="F79" s="7">
        <v>22</v>
      </c>
      <c r="G79" s="7">
        <v>22</v>
      </c>
      <c r="H79" s="7">
        <v>22</v>
      </c>
      <c r="AP79" s="39" t="s">
        <v>40</v>
      </c>
      <c r="AQ79" s="39" t="s">
        <v>48</v>
      </c>
      <c r="AR79" s="34">
        <v>48427.1</v>
      </c>
      <c r="AS79" s="34">
        <v>36422.399999999994</v>
      </c>
      <c r="AT79" s="34">
        <v>44743</v>
      </c>
      <c r="AU79" s="34">
        <v>45917</v>
      </c>
      <c r="AV79" s="34">
        <v>40732</v>
      </c>
    </row>
    <row r="80" spans="1:48">
      <c r="A80" s="33">
        <v>77</v>
      </c>
      <c r="B80" s="5" t="s">
        <v>115</v>
      </c>
      <c r="C80" s="33" t="s">
        <v>44</v>
      </c>
      <c r="D80" s="7">
        <v>10596</v>
      </c>
      <c r="E80" s="7">
        <v>10254</v>
      </c>
      <c r="F80" s="7">
        <v>9852</v>
      </c>
      <c r="G80" s="7">
        <v>9418</v>
      </c>
      <c r="H80" s="7">
        <v>9212</v>
      </c>
      <c r="AP80" s="39" t="s">
        <v>36</v>
      </c>
      <c r="AQ80" s="39" t="s">
        <v>48</v>
      </c>
      <c r="AR80" s="34">
        <v>8136.2000000000007</v>
      </c>
      <c r="AS80" s="34">
        <v>8251.5</v>
      </c>
      <c r="AT80" s="34">
        <v>9005</v>
      </c>
      <c r="AU80" s="34">
        <v>8842.2000000000007</v>
      </c>
      <c r="AV80" s="34">
        <v>8481.7999999999993</v>
      </c>
    </row>
    <row r="81" spans="1:48">
      <c r="A81" s="33">
        <v>78</v>
      </c>
      <c r="B81" s="5" t="s">
        <v>116</v>
      </c>
      <c r="C81" s="33" t="s">
        <v>44</v>
      </c>
      <c r="D81" s="7">
        <v>558</v>
      </c>
      <c r="E81" s="7">
        <v>563</v>
      </c>
      <c r="F81" s="7">
        <v>556</v>
      </c>
      <c r="G81" s="7">
        <v>572</v>
      </c>
      <c r="H81" s="7">
        <v>561</v>
      </c>
      <c r="AP81" s="39" t="s">
        <v>37</v>
      </c>
      <c r="AQ81" s="39" t="s">
        <v>48</v>
      </c>
      <c r="AR81" s="34">
        <v>3042.7000000000003</v>
      </c>
      <c r="AS81" s="34">
        <v>3217</v>
      </c>
      <c r="AT81" s="34">
        <v>3980.4</v>
      </c>
      <c r="AU81" s="34">
        <v>3620.9</v>
      </c>
      <c r="AV81" s="34">
        <v>4166.2</v>
      </c>
    </row>
    <row r="82" spans="1:48">
      <c r="A82" s="33">
        <v>79</v>
      </c>
      <c r="B82" s="10" t="s">
        <v>105</v>
      </c>
      <c r="C82" s="33" t="s">
        <v>44</v>
      </c>
      <c r="D82" s="7">
        <v>34</v>
      </c>
      <c r="E82" s="7">
        <v>37</v>
      </c>
      <c r="F82" s="7">
        <v>51</v>
      </c>
      <c r="G82" s="7">
        <v>52</v>
      </c>
      <c r="H82" s="7">
        <v>53</v>
      </c>
      <c r="AP82" s="39" t="s">
        <v>38</v>
      </c>
      <c r="AQ82" s="39" t="s">
        <v>48</v>
      </c>
      <c r="AR82" s="34">
        <v>3100</v>
      </c>
      <c r="AS82" s="34">
        <v>3217</v>
      </c>
      <c r="AT82" s="34">
        <v>3917.4</v>
      </c>
      <c r="AU82" s="34">
        <v>3620.9</v>
      </c>
      <c r="AV82" s="34">
        <v>4166.2</v>
      </c>
    </row>
    <row r="83" spans="1:48">
      <c r="A83" s="33">
        <v>80</v>
      </c>
      <c r="B83" s="10" t="s">
        <v>106</v>
      </c>
      <c r="C83" s="33" t="s">
        <v>44</v>
      </c>
      <c r="D83" s="7">
        <v>94</v>
      </c>
      <c r="E83" s="7">
        <v>80</v>
      </c>
      <c r="F83" s="7">
        <v>101</v>
      </c>
      <c r="G83" s="7">
        <v>108</v>
      </c>
      <c r="H83" s="7">
        <v>101</v>
      </c>
      <c r="AP83" s="39" t="s">
        <v>39</v>
      </c>
      <c r="AQ83" s="39" t="s">
        <v>48</v>
      </c>
      <c r="AR83" s="34">
        <v>80656.5</v>
      </c>
      <c r="AS83" s="34">
        <v>101281</v>
      </c>
      <c r="AT83" s="34">
        <v>107504</v>
      </c>
      <c r="AU83" s="34">
        <v>99660</v>
      </c>
      <c r="AV83" s="34">
        <v>96879</v>
      </c>
    </row>
    <row r="84" spans="1:48">
      <c r="A84" s="33">
        <v>81</v>
      </c>
      <c r="B84" s="10" t="s">
        <v>107</v>
      </c>
      <c r="C84" s="33" t="s">
        <v>44</v>
      </c>
      <c r="D84" s="7">
        <v>380</v>
      </c>
      <c r="E84" s="7">
        <v>362</v>
      </c>
      <c r="F84" s="7">
        <v>364</v>
      </c>
      <c r="G84" s="7">
        <v>350</v>
      </c>
      <c r="H84" s="7">
        <v>337</v>
      </c>
    </row>
    <row r="85" spans="1:48">
      <c r="A85" s="33">
        <v>82</v>
      </c>
      <c r="B85" s="10" t="s">
        <v>42</v>
      </c>
      <c r="C85" s="33" t="s">
        <v>44</v>
      </c>
      <c r="D85" s="7">
        <v>41</v>
      </c>
      <c r="E85" s="7">
        <v>20</v>
      </c>
      <c r="F85" s="7">
        <v>11</v>
      </c>
      <c r="G85" s="7">
        <v>18</v>
      </c>
      <c r="H85" s="7">
        <v>17</v>
      </c>
    </row>
    <row r="86" spans="1:48" ht="15" customHeight="1">
      <c r="A86" s="33">
        <v>83</v>
      </c>
      <c r="B86" s="10" t="s">
        <v>73</v>
      </c>
      <c r="C86" s="33" t="s">
        <v>62</v>
      </c>
      <c r="D86" s="8">
        <v>15003</v>
      </c>
      <c r="E86" s="8">
        <v>20860</v>
      </c>
      <c r="F86" s="7">
        <v>38507.199999999997</v>
      </c>
      <c r="G86" s="7">
        <v>48664.9</v>
      </c>
      <c r="H86" s="7">
        <v>70430.899999999994</v>
      </c>
    </row>
    <row r="87" spans="1:48" ht="15" customHeight="1">
      <c r="A87" s="33">
        <v>84</v>
      </c>
      <c r="B87" s="5" t="s">
        <v>74</v>
      </c>
      <c r="C87" s="33" t="s">
        <v>62</v>
      </c>
      <c r="D87" s="7">
        <v>5861.8</v>
      </c>
      <c r="E87" s="7">
        <v>9608.4</v>
      </c>
      <c r="F87" s="7">
        <v>13978.2</v>
      </c>
      <c r="G87" s="7">
        <v>19089.7</v>
      </c>
      <c r="H87" s="7">
        <v>23416.9</v>
      </c>
    </row>
    <row r="88" spans="1:48" ht="15.75" customHeight="1">
      <c r="A88" s="33">
        <v>85</v>
      </c>
      <c r="B88" s="5" t="s">
        <v>75</v>
      </c>
      <c r="C88" s="33" t="s">
        <v>62</v>
      </c>
      <c r="D88" s="7">
        <v>809.9</v>
      </c>
      <c r="E88" s="7">
        <v>420.1</v>
      </c>
      <c r="F88" s="7">
        <v>473.5</v>
      </c>
      <c r="G88" s="7">
        <v>227.7</v>
      </c>
      <c r="H88" s="7">
        <v>336.5</v>
      </c>
    </row>
    <row r="89" spans="1:48" ht="25.5">
      <c r="A89" s="33">
        <v>86</v>
      </c>
      <c r="B89" s="5" t="s">
        <v>110</v>
      </c>
      <c r="C89" s="33" t="s">
        <v>111</v>
      </c>
      <c r="D89" s="7">
        <v>426</v>
      </c>
      <c r="E89" s="7">
        <v>498</v>
      </c>
      <c r="F89" s="7">
        <v>655</v>
      </c>
      <c r="G89" s="7">
        <v>762</v>
      </c>
      <c r="H89" s="7">
        <v>762</v>
      </c>
    </row>
    <row r="90" spans="1:48">
      <c r="A90" s="33">
        <v>87</v>
      </c>
      <c r="B90" s="10" t="s">
        <v>72</v>
      </c>
      <c r="C90" s="33" t="s">
        <v>44</v>
      </c>
      <c r="D90" s="7">
        <v>3297</v>
      </c>
      <c r="E90" s="7">
        <v>4276</v>
      </c>
      <c r="F90" s="7">
        <v>4234</v>
      </c>
      <c r="G90" s="7">
        <v>4582</v>
      </c>
      <c r="H90" s="7">
        <v>5237</v>
      </c>
      <c r="AH90" s="34">
        <v>2009</v>
      </c>
      <c r="AI90" s="34">
        <v>2010</v>
      </c>
      <c r="AJ90" s="34">
        <v>2011</v>
      </c>
      <c r="AK90" s="34">
        <v>2012</v>
      </c>
      <c r="AL90" s="34">
        <v>2013</v>
      </c>
    </row>
    <row r="91" spans="1:48">
      <c r="A91" s="33">
        <v>88</v>
      </c>
      <c r="B91" s="10" t="s">
        <v>43</v>
      </c>
      <c r="C91" s="33" t="s">
        <v>44</v>
      </c>
      <c r="D91" s="7">
        <v>279</v>
      </c>
      <c r="E91" s="7">
        <v>235</v>
      </c>
      <c r="F91" s="7">
        <v>234</v>
      </c>
      <c r="G91" s="7">
        <v>309</v>
      </c>
      <c r="H91" s="7">
        <v>368</v>
      </c>
      <c r="AG91" s="3" t="s">
        <v>80</v>
      </c>
      <c r="AH91" s="7">
        <v>1440.8</v>
      </c>
      <c r="AI91" s="8">
        <v>1698.7</v>
      </c>
      <c r="AJ91" s="7">
        <v>2445.1999999999998</v>
      </c>
      <c r="AK91" s="8">
        <v>3243</v>
      </c>
      <c r="AL91" s="8">
        <v>9099.2999999999993</v>
      </c>
    </row>
    <row r="92" spans="1:48">
      <c r="M92" s="34">
        <v>2011</v>
      </c>
      <c r="N92" s="34">
        <v>2012</v>
      </c>
      <c r="O92" s="34">
        <v>2013</v>
      </c>
    </row>
    <row r="93" spans="1:48">
      <c r="L93" s="34" t="s">
        <v>183</v>
      </c>
      <c r="M93" s="34">
        <v>813.4</v>
      </c>
      <c r="N93" s="34">
        <v>828.3</v>
      </c>
      <c r="O93" s="34">
        <v>748.2</v>
      </c>
    </row>
    <row r="94" spans="1:48">
      <c r="L94" s="34" t="s">
        <v>184</v>
      </c>
      <c r="M94" s="34">
        <v>330.7</v>
      </c>
      <c r="N94" s="34">
        <v>273.89999999999998</v>
      </c>
      <c r="O94" s="34">
        <v>344.5</v>
      </c>
      <c r="W94" s="34">
        <v>2009</v>
      </c>
      <c r="X94" s="34">
        <v>2010</v>
      </c>
      <c r="Y94" s="34">
        <v>2011</v>
      </c>
      <c r="Z94" s="34">
        <v>2012</v>
      </c>
      <c r="AA94" s="34">
        <v>2013</v>
      </c>
    </row>
    <row r="95" spans="1:48">
      <c r="L95" s="34" t="s">
        <v>185</v>
      </c>
      <c r="M95" s="40">
        <v>29522</v>
      </c>
      <c r="N95" s="34">
        <v>33185.5</v>
      </c>
      <c r="O95" s="40">
        <v>27957</v>
      </c>
      <c r="V95" s="10" t="s">
        <v>67</v>
      </c>
      <c r="W95" s="13">
        <v>1814.9</v>
      </c>
      <c r="X95" s="14">
        <v>2190.8000000000002</v>
      </c>
      <c r="Y95" s="14">
        <v>6757.4</v>
      </c>
      <c r="Z95" s="15">
        <v>9237</v>
      </c>
      <c r="AA95" s="14">
        <v>5231.6000000000004</v>
      </c>
    </row>
    <row r="96" spans="1:48">
      <c r="V96" s="10" t="s">
        <v>68</v>
      </c>
      <c r="W96" s="13">
        <v>2679.9</v>
      </c>
      <c r="X96" s="16">
        <v>3675</v>
      </c>
      <c r="Y96" s="17">
        <v>8251.6</v>
      </c>
      <c r="Z96" s="17">
        <v>10647.8</v>
      </c>
      <c r="AA96" s="17">
        <v>5873.8</v>
      </c>
    </row>
    <row r="117" spans="5:10">
      <c r="F117" s="1">
        <v>2009</v>
      </c>
      <c r="G117" s="1">
        <v>2010</v>
      </c>
      <c r="H117" s="1">
        <v>2011</v>
      </c>
      <c r="I117" s="1">
        <v>2012</v>
      </c>
      <c r="J117" s="1">
        <v>2013</v>
      </c>
    </row>
    <row r="118" spans="5:10">
      <c r="E118" s="1" t="s">
        <v>186</v>
      </c>
      <c r="F118" s="1">
        <v>23.8</v>
      </c>
      <c r="G118" s="1">
        <v>20.6</v>
      </c>
      <c r="H118" s="1">
        <v>22.8</v>
      </c>
      <c r="I118" s="34">
        <v>22.1</v>
      </c>
      <c r="J118" s="34">
        <v>24.2</v>
      </c>
    </row>
    <row r="121" spans="5:10">
      <c r="F121" s="1">
        <v>2009</v>
      </c>
      <c r="G121" s="1">
        <v>2010</v>
      </c>
      <c r="H121" s="1">
        <v>2011</v>
      </c>
      <c r="I121" s="1">
        <v>2012</v>
      </c>
      <c r="J121" s="1">
        <v>2013</v>
      </c>
    </row>
    <row r="122" spans="5:10">
      <c r="E122" s="1" t="s">
        <v>187</v>
      </c>
      <c r="F122" s="1">
        <v>6.3</v>
      </c>
      <c r="G122" s="1">
        <v>7.1</v>
      </c>
      <c r="H122" s="1">
        <v>6.6</v>
      </c>
      <c r="I122" s="34">
        <v>6.5</v>
      </c>
      <c r="J122" s="34">
        <v>6.2</v>
      </c>
    </row>
    <row r="126" spans="5:10">
      <c r="F126" s="1">
        <v>2009</v>
      </c>
      <c r="G126" s="1">
        <v>2010</v>
      </c>
      <c r="H126" s="1">
        <v>2011</v>
      </c>
      <c r="I126" s="1">
        <v>2012</v>
      </c>
      <c r="J126" s="1">
        <v>2013</v>
      </c>
    </row>
    <row r="127" spans="5:10">
      <c r="E127" s="1" t="s">
        <v>188</v>
      </c>
      <c r="F127" s="1">
        <v>17.5</v>
      </c>
      <c r="G127" s="1">
        <v>14.5</v>
      </c>
      <c r="H127" s="1">
        <v>16.3</v>
      </c>
      <c r="I127" s="34">
        <v>15.6</v>
      </c>
      <c r="J127" s="34">
        <v>18.100000000000001</v>
      </c>
    </row>
  </sheetData>
  <mergeCells count="3">
    <mergeCell ref="A2:H2"/>
    <mergeCell ref="D4:H4"/>
    <mergeCell ref="D6:H6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75"/>
  <sheetViews>
    <sheetView zoomScaleNormal="100" workbookViewId="0">
      <selection activeCell="R8" sqref="R8"/>
    </sheetView>
  </sheetViews>
  <sheetFormatPr defaultRowHeight="12.75"/>
  <cols>
    <col min="1" max="1" width="4.140625" style="123" customWidth="1"/>
    <col min="2" max="2" width="39" style="130" customWidth="1"/>
    <col min="3" max="3" width="7.42578125" style="123" customWidth="1"/>
    <col min="4" max="4" width="8" style="110" customWidth="1"/>
    <col min="5" max="5" width="7.28515625" style="110" customWidth="1"/>
    <col min="6" max="6" width="8.140625" style="110" customWidth="1"/>
    <col min="7" max="7" width="8.42578125" style="110" customWidth="1"/>
    <col min="8" max="8" width="7.5703125" style="110" bestFit="1" customWidth="1"/>
    <col min="9" max="9" width="11.7109375" style="110" bestFit="1" customWidth="1"/>
    <col min="10" max="11" width="9.5703125" style="110" bestFit="1" customWidth="1"/>
    <col min="12" max="16384" width="9.140625" style="110"/>
  </cols>
  <sheetData>
    <row r="1" spans="1:11" ht="24.75" customHeight="1">
      <c r="A1" s="166" t="s">
        <v>315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>
      <c r="A2" s="111" t="s">
        <v>0</v>
      </c>
      <c r="B2" s="111" t="s">
        <v>224</v>
      </c>
      <c r="C2" s="111" t="s">
        <v>309</v>
      </c>
      <c r="D2" s="112" t="s">
        <v>117</v>
      </c>
      <c r="E2" s="112" t="s">
        <v>136</v>
      </c>
      <c r="F2" s="112" t="s">
        <v>189</v>
      </c>
      <c r="G2" s="112" t="s">
        <v>190</v>
      </c>
      <c r="H2" s="112" t="s">
        <v>191</v>
      </c>
      <c r="I2" s="112" t="s">
        <v>220</v>
      </c>
      <c r="J2" s="112" t="s">
        <v>221</v>
      </c>
      <c r="K2" s="112" t="s">
        <v>222</v>
      </c>
    </row>
    <row r="3" spans="1:11">
      <c r="A3" s="111">
        <v>1</v>
      </c>
      <c r="B3" s="113" t="s">
        <v>225</v>
      </c>
      <c r="C3" s="111" t="s">
        <v>57</v>
      </c>
      <c r="D3" s="165">
        <v>1931</v>
      </c>
      <c r="E3" s="165"/>
      <c r="F3" s="165"/>
      <c r="G3" s="165"/>
      <c r="H3" s="165"/>
      <c r="I3" s="165"/>
      <c r="J3" s="165"/>
      <c r="K3" s="165"/>
    </row>
    <row r="4" spans="1:11">
      <c r="A4" s="111">
        <v>2</v>
      </c>
      <c r="B4" s="113" t="s">
        <v>226</v>
      </c>
      <c r="C4" s="111" t="s">
        <v>57</v>
      </c>
      <c r="D4" s="165">
        <v>5</v>
      </c>
      <c r="E4" s="165"/>
      <c r="F4" s="165"/>
      <c r="G4" s="165"/>
      <c r="H4" s="165"/>
      <c r="I4" s="165"/>
      <c r="J4" s="165"/>
      <c r="K4" s="165"/>
    </row>
    <row r="5" spans="1:11">
      <c r="A5" s="111">
        <v>3</v>
      </c>
      <c r="B5" s="113" t="s">
        <v>227</v>
      </c>
      <c r="C5" s="111" t="s">
        <v>293</v>
      </c>
      <c r="D5" s="165">
        <v>2620</v>
      </c>
      <c r="E5" s="165"/>
      <c r="F5" s="165"/>
      <c r="G5" s="165"/>
      <c r="H5" s="165"/>
      <c r="I5" s="165"/>
      <c r="J5" s="165"/>
      <c r="K5" s="165"/>
    </row>
    <row r="6" spans="1:11">
      <c r="A6" s="111">
        <v>4</v>
      </c>
      <c r="B6" s="115" t="s">
        <v>228</v>
      </c>
      <c r="C6" s="111" t="s">
        <v>57</v>
      </c>
      <c r="D6" s="116">
        <v>2692</v>
      </c>
      <c r="E6" s="116">
        <v>2677</v>
      </c>
      <c r="F6" s="116">
        <v>2655</v>
      </c>
      <c r="G6" s="116">
        <v>2698</v>
      </c>
      <c r="H6" s="116">
        <f>H7+H8</f>
        <v>2685</v>
      </c>
      <c r="I6" s="117">
        <v>2701</v>
      </c>
      <c r="J6" s="117">
        <v>2729</v>
      </c>
      <c r="K6" s="117">
        <v>2711</v>
      </c>
    </row>
    <row r="7" spans="1:11">
      <c r="A7" s="111">
        <v>5</v>
      </c>
      <c r="B7" s="113" t="s">
        <v>229</v>
      </c>
      <c r="C7" s="111" t="s">
        <v>57</v>
      </c>
      <c r="D7" s="116">
        <v>1376</v>
      </c>
      <c r="E7" s="116">
        <v>1354</v>
      </c>
      <c r="F7" s="116">
        <v>1348</v>
      </c>
      <c r="G7" s="116">
        <v>1378</v>
      </c>
      <c r="H7" s="116">
        <v>1375</v>
      </c>
      <c r="I7" s="117">
        <v>1383</v>
      </c>
      <c r="J7" s="117">
        <v>1394</v>
      </c>
      <c r="K7" s="117">
        <v>1393</v>
      </c>
    </row>
    <row r="8" spans="1:11">
      <c r="A8" s="111">
        <v>6</v>
      </c>
      <c r="B8" s="113" t="s">
        <v>298</v>
      </c>
      <c r="C8" s="111" t="s">
        <v>57</v>
      </c>
      <c r="D8" s="116">
        <v>1316</v>
      </c>
      <c r="E8" s="116">
        <v>1323</v>
      </c>
      <c r="F8" s="116">
        <v>1307</v>
      </c>
      <c r="G8" s="116">
        <v>1320</v>
      </c>
      <c r="H8" s="116">
        <v>1310</v>
      </c>
      <c r="I8" s="113">
        <v>1318</v>
      </c>
      <c r="J8" s="113">
        <v>1335</v>
      </c>
      <c r="K8" s="113">
        <v>1318</v>
      </c>
    </row>
    <row r="9" spans="1:11">
      <c r="A9" s="111">
        <v>7</v>
      </c>
      <c r="B9" s="113" t="s">
        <v>232</v>
      </c>
      <c r="C9" s="111" t="s">
        <v>214</v>
      </c>
      <c r="D9" s="118">
        <v>1.0274809160305343</v>
      </c>
      <c r="E9" s="118">
        <v>1.0217557251908398</v>
      </c>
      <c r="F9" s="118">
        <v>1.0133587786259541</v>
      </c>
      <c r="G9" s="118">
        <v>1</v>
      </c>
      <c r="H9" s="118">
        <v>1</v>
      </c>
      <c r="I9" s="118">
        <f>I6/$D$5</f>
        <v>1.0309160305343512</v>
      </c>
      <c r="J9" s="118">
        <f t="shared" ref="J9:K9" si="0">J6/$D$5</f>
        <v>1.0416030534351146</v>
      </c>
      <c r="K9" s="118">
        <f t="shared" si="0"/>
        <v>1.0347328244274809</v>
      </c>
    </row>
    <row r="10" spans="1:11">
      <c r="A10" s="111">
        <v>8</v>
      </c>
      <c r="B10" s="113" t="s">
        <v>299</v>
      </c>
      <c r="C10" s="111" t="s">
        <v>57</v>
      </c>
      <c r="D10" s="116">
        <v>911</v>
      </c>
      <c r="E10" s="116">
        <v>1031</v>
      </c>
      <c r="F10" s="116">
        <v>983</v>
      </c>
      <c r="G10" s="116">
        <v>990</v>
      </c>
      <c r="H10" s="116">
        <v>1004</v>
      </c>
      <c r="I10" s="116">
        <v>1028</v>
      </c>
      <c r="J10" s="116">
        <v>1027</v>
      </c>
      <c r="K10" s="116">
        <v>1029</v>
      </c>
    </row>
    <row r="11" spans="1:11">
      <c r="A11" s="111">
        <v>9</v>
      </c>
      <c r="B11" s="113" t="s">
        <v>234</v>
      </c>
      <c r="C11" s="111" t="s">
        <v>57</v>
      </c>
      <c r="D11" s="116">
        <v>573</v>
      </c>
      <c r="E11" s="116">
        <v>578</v>
      </c>
      <c r="F11" s="116">
        <v>542</v>
      </c>
      <c r="G11" s="116">
        <v>562</v>
      </c>
      <c r="H11" s="116">
        <v>521</v>
      </c>
      <c r="I11" s="116">
        <v>416</v>
      </c>
      <c r="J11" s="116">
        <v>492</v>
      </c>
      <c r="K11" s="116">
        <v>478</v>
      </c>
    </row>
    <row r="12" spans="1:11">
      <c r="A12" s="111">
        <v>10</v>
      </c>
      <c r="B12" s="113" t="s">
        <v>235</v>
      </c>
      <c r="C12" s="111" t="s">
        <v>57</v>
      </c>
      <c r="D12" s="116">
        <v>2119</v>
      </c>
      <c r="E12" s="116">
        <v>2099</v>
      </c>
      <c r="F12" s="116">
        <v>2113</v>
      </c>
      <c r="G12" s="116">
        <v>2136</v>
      </c>
      <c r="H12" s="116">
        <v>2164</v>
      </c>
      <c r="I12" s="116">
        <v>2285</v>
      </c>
      <c r="J12" s="116">
        <v>2237</v>
      </c>
      <c r="K12" s="116">
        <v>2233</v>
      </c>
    </row>
    <row r="13" spans="1:11">
      <c r="A13" s="111">
        <v>11</v>
      </c>
      <c r="B13" s="113" t="s">
        <v>300</v>
      </c>
      <c r="C13" s="111" t="s">
        <v>57</v>
      </c>
      <c r="D13" s="116">
        <v>805</v>
      </c>
      <c r="E13" s="116">
        <v>800</v>
      </c>
      <c r="F13" s="116">
        <v>794</v>
      </c>
      <c r="G13" s="116">
        <v>808</v>
      </c>
      <c r="H13" s="116">
        <v>835</v>
      </c>
      <c r="I13" s="116">
        <v>843</v>
      </c>
      <c r="J13" s="116">
        <v>877</v>
      </c>
      <c r="K13" s="116">
        <v>842</v>
      </c>
    </row>
    <row r="14" spans="1:11">
      <c r="A14" s="111">
        <v>12</v>
      </c>
      <c r="B14" s="113" t="s">
        <v>237</v>
      </c>
      <c r="C14" s="111" t="s">
        <v>57</v>
      </c>
      <c r="D14" s="116">
        <v>163</v>
      </c>
      <c r="E14" s="116">
        <v>182</v>
      </c>
      <c r="F14" s="116">
        <v>172</v>
      </c>
      <c r="G14" s="116">
        <v>178</v>
      </c>
      <c r="H14" s="116">
        <v>183</v>
      </c>
      <c r="I14" s="116">
        <v>150</v>
      </c>
      <c r="J14" s="116">
        <v>163</v>
      </c>
      <c r="K14" s="116">
        <v>172</v>
      </c>
    </row>
    <row r="15" spans="1:11">
      <c r="A15" s="111">
        <v>13</v>
      </c>
      <c r="B15" s="113" t="s">
        <v>301</v>
      </c>
      <c r="C15" s="111" t="s">
        <v>57</v>
      </c>
      <c r="D15" s="116">
        <v>642</v>
      </c>
      <c r="E15" s="116">
        <v>618</v>
      </c>
      <c r="F15" s="116">
        <v>622</v>
      </c>
      <c r="G15" s="116">
        <v>630</v>
      </c>
      <c r="H15" s="116">
        <v>652</v>
      </c>
      <c r="I15" s="116">
        <v>693</v>
      </c>
      <c r="J15" s="116">
        <v>714</v>
      </c>
      <c r="K15" s="116">
        <v>670</v>
      </c>
    </row>
    <row r="16" spans="1:11">
      <c r="A16" s="111">
        <v>14</v>
      </c>
      <c r="B16" s="113" t="s">
        <v>239</v>
      </c>
      <c r="C16" s="111" t="s">
        <v>57</v>
      </c>
      <c r="D16" s="116">
        <v>50</v>
      </c>
      <c r="E16" s="116">
        <v>18</v>
      </c>
      <c r="F16" s="116">
        <v>103</v>
      </c>
      <c r="G16" s="116">
        <f>G17+G18</f>
        <v>73</v>
      </c>
      <c r="H16" s="116">
        <f>H17+H18</f>
        <v>31</v>
      </c>
      <c r="I16" s="116">
        <v>142</v>
      </c>
      <c r="J16" s="116">
        <v>132</v>
      </c>
      <c r="K16" s="116">
        <v>102</v>
      </c>
    </row>
    <row r="17" spans="1:11">
      <c r="A17" s="111">
        <v>15</v>
      </c>
      <c r="B17" s="113" t="s">
        <v>229</v>
      </c>
      <c r="C17" s="111" t="s">
        <v>57</v>
      </c>
      <c r="D17" s="116">
        <v>8</v>
      </c>
      <c r="E17" s="116">
        <v>6</v>
      </c>
      <c r="F17" s="116">
        <v>28</v>
      </c>
      <c r="G17" s="116">
        <v>24</v>
      </c>
      <c r="H17" s="116">
        <v>4</v>
      </c>
      <c r="I17" s="116">
        <v>12</v>
      </c>
      <c r="J17" s="116">
        <v>44</v>
      </c>
      <c r="K17" s="116">
        <v>29</v>
      </c>
    </row>
    <row r="18" spans="1:11">
      <c r="A18" s="111">
        <v>16</v>
      </c>
      <c r="B18" s="113" t="s">
        <v>298</v>
      </c>
      <c r="C18" s="111" t="s">
        <v>57</v>
      </c>
      <c r="D18" s="116">
        <v>42</v>
      </c>
      <c r="E18" s="116">
        <v>12</v>
      </c>
      <c r="F18" s="116">
        <v>75</v>
      </c>
      <c r="G18" s="116">
        <v>49</v>
      </c>
      <c r="H18" s="116">
        <v>27</v>
      </c>
      <c r="I18" s="116">
        <v>130</v>
      </c>
      <c r="J18" s="116">
        <v>88</v>
      </c>
      <c r="K18" s="116">
        <v>73</v>
      </c>
    </row>
    <row r="19" spans="1:11">
      <c r="A19" s="111">
        <v>17</v>
      </c>
      <c r="B19" s="113" t="s">
        <v>240</v>
      </c>
      <c r="C19" s="111" t="s">
        <v>57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</row>
    <row r="20" spans="1:11">
      <c r="A20" s="111">
        <v>18</v>
      </c>
      <c r="B20" s="113" t="s">
        <v>241</v>
      </c>
      <c r="C20" s="111" t="s">
        <v>57</v>
      </c>
      <c r="D20" s="116">
        <v>32</v>
      </c>
      <c r="E20" s="116">
        <v>44</v>
      </c>
      <c r="F20" s="116">
        <v>28</v>
      </c>
      <c r="G20" s="116">
        <v>26</v>
      </c>
      <c r="H20" s="116">
        <v>29</v>
      </c>
      <c r="I20" s="116">
        <v>29</v>
      </c>
      <c r="J20" s="116">
        <v>34</v>
      </c>
      <c r="K20" s="116">
        <v>43</v>
      </c>
    </row>
    <row r="21" spans="1:11">
      <c r="A21" s="111">
        <v>19</v>
      </c>
      <c r="B21" s="113" t="s">
        <v>242</v>
      </c>
      <c r="C21" s="111" t="s">
        <v>57</v>
      </c>
      <c r="D21" s="116">
        <v>82</v>
      </c>
      <c r="E21" s="116">
        <v>70</v>
      </c>
      <c r="F21" s="116">
        <v>84</v>
      </c>
      <c r="G21" s="116">
        <v>84</v>
      </c>
      <c r="H21" s="116">
        <v>76</v>
      </c>
      <c r="I21" s="116">
        <v>67</v>
      </c>
      <c r="J21" s="116">
        <v>65</v>
      </c>
      <c r="K21" s="116">
        <v>57</v>
      </c>
    </row>
    <row r="22" spans="1:11">
      <c r="A22" s="111">
        <v>20</v>
      </c>
      <c r="B22" s="113" t="s">
        <v>229</v>
      </c>
      <c r="C22" s="111" t="s">
        <v>57</v>
      </c>
      <c r="D22" s="116">
        <v>36</v>
      </c>
      <c r="E22" s="116">
        <v>36</v>
      </c>
      <c r="F22" s="116">
        <v>48</v>
      </c>
      <c r="G22" s="116">
        <f>G21-G23</f>
        <v>54</v>
      </c>
      <c r="H22" s="116">
        <f>H21-H23</f>
        <v>47</v>
      </c>
      <c r="I22" s="116"/>
      <c r="J22" s="116"/>
      <c r="K22" s="116">
        <v>36</v>
      </c>
    </row>
    <row r="23" spans="1:11">
      <c r="A23" s="111">
        <v>21</v>
      </c>
      <c r="B23" s="113" t="s">
        <v>298</v>
      </c>
      <c r="C23" s="111" t="s">
        <v>57</v>
      </c>
      <c r="D23" s="116">
        <v>46</v>
      </c>
      <c r="E23" s="116">
        <v>34</v>
      </c>
      <c r="F23" s="116">
        <v>36</v>
      </c>
      <c r="G23" s="116">
        <v>30</v>
      </c>
      <c r="H23" s="116">
        <v>29</v>
      </c>
      <c r="I23" s="116"/>
      <c r="J23" s="116"/>
      <c r="K23" s="116">
        <v>21</v>
      </c>
    </row>
    <row r="24" spans="1:11">
      <c r="A24" s="111">
        <v>22</v>
      </c>
      <c r="B24" s="113" t="s">
        <v>243</v>
      </c>
      <c r="C24" s="111" t="s">
        <v>57</v>
      </c>
      <c r="D24" s="116">
        <v>60</v>
      </c>
      <c r="E24" s="116">
        <v>47</v>
      </c>
      <c r="F24" s="116">
        <v>63</v>
      </c>
      <c r="G24" s="116">
        <v>63</v>
      </c>
      <c r="H24" s="116">
        <v>67</v>
      </c>
      <c r="I24" s="116">
        <v>50</v>
      </c>
      <c r="J24" s="116">
        <v>43</v>
      </c>
      <c r="K24" s="116">
        <v>54</v>
      </c>
    </row>
    <row r="25" spans="1:11">
      <c r="A25" s="111">
        <v>23</v>
      </c>
      <c r="B25" s="113" t="s">
        <v>244</v>
      </c>
      <c r="C25" s="111" t="s">
        <v>57</v>
      </c>
      <c r="D25" s="116">
        <v>13</v>
      </c>
      <c r="E25" s="116">
        <v>17</v>
      </c>
      <c r="F25" s="116">
        <v>24</v>
      </c>
      <c r="G25" s="116">
        <v>12</v>
      </c>
      <c r="H25" s="116">
        <v>22</v>
      </c>
      <c r="I25" s="116">
        <v>15</v>
      </c>
      <c r="J25" s="116">
        <v>15</v>
      </c>
      <c r="K25" s="116">
        <v>16</v>
      </c>
    </row>
    <row r="26" spans="1:11">
      <c r="A26" s="111">
        <v>24</v>
      </c>
      <c r="B26" s="113" t="s">
        <v>245</v>
      </c>
      <c r="C26" s="111" t="s">
        <v>57</v>
      </c>
      <c r="D26" s="116">
        <f t="shared" ref="D26:E26" si="1">D24-D25</f>
        <v>47</v>
      </c>
      <c r="E26" s="116">
        <f t="shared" si="1"/>
        <v>30</v>
      </c>
      <c r="F26" s="116">
        <f>F24-F25</f>
        <v>39</v>
      </c>
      <c r="G26" s="116">
        <f t="shared" ref="G26:H26" si="2">G24-G25</f>
        <v>51</v>
      </c>
      <c r="H26" s="116">
        <f t="shared" si="2"/>
        <v>45</v>
      </c>
      <c r="I26" s="116">
        <v>35</v>
      </c>
      <c r="J26" s="116">
        <v>28</v>
      </c>
      <c r="K26" s="116">
        <v>38</v>
      </c>
    </row>
    <row r="27" spans="1:11">
      <c r="A27" s="111">
        <v>25</v>
      </c>
      <c r="B27" s="113" t="s">
        <v>63</v>
      </c>
      <c r="C27" s="111" t="s">
        <v>57</v>
      </c>
      <c r="D27" s="116">
        <v>16</v>
      </c>
      <c r="E27" s="116">
        <v>13</v>
      </c>
      <c r="F27" s="116">
        <v>20</v>
      </c>
      <c r="G27" s="116">
        <v>19</v>
      </c>
      <c r="H27" s="116">
        <v>12</v>
      </c>
      <c r="I27" s="116">
        <v>13</v>
      </c>
      <c r="J27" s="116">
        <v>15</v>
      </c>
      <c r="K27" s="116">
        <v>14</v>
      </c>
    </row>
    <row r="28" spans="1:11">
      <c r="A28" s="111">
        <v>26</v>
      </c>
      <c r="B28" s="113" t="s">
        <v>64</v>
      </c>
      <c r="C28" s="111" t="s">
        <v>57</v>
      </c>
      <c r="D28" s="116">
        <v>2</v>
      </c>
      <c r="E28" s="116">
        <v>2</v>
      </c>
      <c r="F28" s="116">
        <v>5</v>
      </c>
      <c r="G28" s="116">
        <v>5</v>
      </c>
      <c r="H28" s="116">
        <v>2</v>
      </c>
      <c r="I28" s="116">
        <v>2</v>
      </c>
      <c r="J28" s="116">
        <v>0</v>
      </c>
      <c r="K28" s="116">
        <v>2</v>
      </c>
    </row>
    <row r="29" spans="1:11">
      <c r="A29" s="111">
        <v>27</v>
      </c>
      <c r="B29" s="113" t="s">
        <v>302</v>
      </c>
      <c r="C29" s="111" t="s">
        <v>57</v>
      </c>
      <c r="D29" s="116">
        <v>27</v>
      </c>
      <c r="E29" s="116">
        <v>6</v>
      </c>
      <c r="F29" s="116">
        <v>47</v>
      </c>
      <c r="G29" s="116">
        <v>35</v>
      </c>
      <c r="H29" s="116">
        <v>34</v>
      </c>
      <c r="I29" s="116"/>
      <c r="J29" s="116"/>
      <c r="K29" s="116"/>
    </row>
    <row r="30" spans="1:11">
      <c r="A30" s="111">
        <v>28</v>
      </c>
      <c r="B30" s="113" t="s">
        <v>303</v>
      </c>
      <c r="C30" s="111" t="s">
        <v>57</v>
      </c>
      <c r="D30" s="116">
        <v>42</v>
      </c>
      <c r="E30" s="116">
        <v>37</v>
      </c>
      <c r="F30" s="116">
        <v>109</v>
      </c>
      <c r="G30" s="116">
        <v>72</v>
      </c>
      <c r="H30" s="116">
        <v>51</v>
      </c>
      <c r="I30" s="116"/>
      <c r="J30" s="116"/>
      <c r="K30" s="116"/>
    </row>
    <row r="31" spans="1:11">
      <c r="A31" s="111">
        <v>29</v>
      </c>
      <c r="B31" s="113" t="s">
        <v>304</v>
      </c>
      <c r="C31" s="111" t="s">
        <v>57</v>
      </c>
      <c r="D31" s="116">
        <v>1266</v>
      </c>
      <c r="E31" s="116">
        <v>1197</v>
      </c>
      <c r="F31" s="111" t="s">
        <v>65</v>
      </c>
      <c r="G31" s="116"/>
      <c r="H31" s="111"/>
      <c r="I31" s="116"/>
      <c r="J31" s="116"/>
      <c r="K31" s="116"/>
    </row>
    <row r="32" spans="1:11">
      <c r="A32" s="111">
        <v>30</v>
      </c>
      <c r="B32" s="113" t="s">
        <v>94</v>
      </c>
      <c r="C32" s="111" t="s">
        <v>57</v>
      </c>
      <c r="D32" s="116">
        <v>1597</v>
      </c>
      <c r="E32" s="116">
        <v>1904</v>
      </c>
      <c r="F32" s="116">
        <v>1641</v>
      </c>
      <c r="G32" s="116">
        <v>1517</v>
      </c>
      <c r="H32" s="116">
        <v>1495</v>
      </c>
      <c r="I32" s="116"/>
      <c r="J32" s="116"/>
      <c r="K32" s="116"/>
    </row>
    <row r="33" spans="1:11">
      <c r="A33" s="111">
        <v>31</v>
      </c>
      <c r="B33" s="113" t="s">
        <v>249</v>
      </c>
      <c r="C33" s="111" t="s">
        <v>57</v>
      </c>
      <c r="D33" s="116">
        <v>1202</v>
      </c>
      <c r="E33" s="116">
        <v>1141</v>
      </c>
      <c r="F33" s="111" t="s">
        <v>65</v>
      </c>
      <c r="G33" s="111" t="s">
        <v>65</v>
      </c>
      <c r="H33" s="111" t="s">
        <v>65</v>
      </c>
      <c r="I33" s="116"/>
      <c r="J33" s="116"/>
      <c r="K33" s="116"/>
    </row>
    <row r="34" spans="1:11">
      <c r="A34" s="111">
        <v>32</v>
      </c>
      <c r="B34" s="113" t="s">
        <v>250</v>
      </c>
      <c r="C34" s="111" t="s">
        <v>57</v>
      </c>
      <c r="D34" s="116">
        <v>64</v>
      </c>
      <c r="E34" s="116">
        <v>56</v>
      </c>
      <c r="F34" s="111" t="s">
        <v>65</v>
      </c>
      <c r="G34" s="111" t="s">
        <v>65</v>
      </c>
      <c r="H34" s="111" t="s">
        <v>65</v>
      </c>
      <c r="I34" s="116"/>
      <c r="J34" s="116"/>
      <c r="K34" s="116"/>
    </row>
    <row r="35" spans="1:11">
      <c r="A35" s="111">
        <v>33</v>
      </c>
      <c r="B35" s="113" t="s">
        <v>305</v>
      </c>
      <c r="C35" s="111" t="s">
        <v>214</v>
      </c>
      <c r="D35" s="120">
        <f t="shared" ref="D35:E35" si="3">+D34/D31*100</f>
        <v>5.0552922590837284</v>
      </c>
      <c r="E35" s="120">
        <f t="shared" si="3"/>
        <v>4.6783625730994149</v>
      </c>
      <c r="F35" s="111" t="s">
        <v>65</v>
      </c>
      <c r="G35" s="121" t="s">
        <v>65</v>
      </c>
      <c r="H35" s="111" t="s">
        <v>65</v>
      </c>
      <c r="I35" s="116"/>
      <c r="J35" s="116"/>
      <c r="K35" s="116"/>
    </row>
    <row r="36" spans="1:11">
      <c r="A36" s="111">
        <v>34</v>
      </c>
      <c r="B36" s="113" t="s">
        <v>255</v>
      </c>
      <c r="C36" s="111" t="s">
        <v>294</v>
      </c>
      <c r="D36" s="116">
        <v>24.1</v>
      </c>
      <c r="E36" s="116">
        <v>77.599999999999994</v>
      </c>
      <c r="F36" s="116">
        <v>73.5</v>
      </c>
      <c r="G36" s="116">
        <v>37.9</v>
      </c>
      <c r="H36" s="116">
        <v>35.1</v>
      </c>
      <c r="I36" s="116">
        <v>94.4</v>
      </c>
      <c r="J36" s="116">
        <v>157.9</v>
      </c>
      <c r="K36" s="116">
        <v>207.1</v>
      </c>
    </row>
    <row r="37" spans="1:11" ht="12.75" customHeight="1">
      <c r="A37" s="111">
        <v>35</v>
      </c>
      <c r="B37" s="113" t="s">
        <v>256</v>
      </c>
      <c r="C37" s="111" t="s">
        <v>294</v>
      </c>
      <c r="D37" s="116">
        <v>194.4</v>
      </c>
      <c r="E37" s="116">
        <v>323.7</v>
      </c>
      <c r="F37" s="116">
        <v>437.8</v>
      </c>
      <c r="G37" s="116">
        <v>454.4</v>
      </c>
      <c r="H37" s="116">
        <v>430.1</v>
      </c>
      <c r="I37" s="116">
        <v>471.2</v>
      </c>
      <c r="J37" s="116">
        <v>485.9</v>
      </c>
      <c r="K37" s="116">
        <v>405.9</v>
      </c>
    </row>
    <row r="38" spans="1:11" ht="13.5" customHeight="1">
      <c r="A38" s="111">
        <v>36</v>
      </c>
      <c r="B38" s="113" t="s">
        <v>257</v>
      </c>
      <c r="C38" s="111" t="s">
        <v>294</v>
      </c>
      <c r="D38" s="116">
        <v>170.2</v>
      </c>
      <c r="E38" s="116">
        <v>246.1</v>
      </c>
      <c r="F38" s="116">
        <v>427.5</v>
      </c>
      <c r="G38" s="116">
        <v>401.5</v>
      </c>
      <c r="H38" s="116">
        <v>241.6</v>
      </c>
      <c r="I38" s="116">
        <v>241.1</v>
      </c>
      <c r="J38" s="116">
        <v>302.3</v>
      </c>
      <c r="K38" s="116">
        <v>242.1</v>
      </c>
    </row>
    <row r="39" spans="1:11">
      <c r="A39" s="111">
        <v>37</v>
      </c>
      <c r="B39" s="113" t="s">
        <v>259</v>
      </c>
      <c r="C39" s="111" t="s">
        <v>57</v>
      </c>
      <c r="D39" s="116">
        <v>701</v>
      </c>
      <c r="E39" s="116">
        <v>694</v>
      </c>
      <c r="F39" s="116">
        <v>715</v>
      </c>
      <c r="G39" s="116">
        <v>723</v>
      </c>
      <c r="H39" s="116">
        <v>753</v>
      </c>
      <c r="I39" s="116">
        <v>290</v>
      </c>
      <c r="J39" s="116">
        <v>291</v>
      </c>
      <c r="K39" s="116">
        <v>205</v>
      </c>
    </row>
    <row r="40" spans="1:11">
      <c r="A40" s="111">
        <v>38</v>
      </c>
      <c r="B40" s="113" t="s">
        <v>260</v>
      </c>
      <c r="C40" s="111" t="s">
        <v>57</v>
      </c>
      <c r="D40" s="116">
        <v>560</v>
      </c>
      <c r="E40" s="116">
        <v>522</v>
      </c>
      <c r="F40" s="116">
        <v>544</v>
      </c>
      <c r="G40" s="116">
        <v>559</v>
      </c>
      <c r="H40" s="116">
        <v>485</v>
      </c>
      <c r="I40" s="116">
        <v>172</v>
      </c>
      <c r="J40" s="116">
        <v>140</v>
      </c>
      <c r="K40" s="116">
        <v>131</v>
      </c>
    </row>
    <row r="41" spans="1:11">
      <c r="A41" s="111">
        <v>39</v>
      </c>
      <c r="B41" s="113" t="s">
        <v>261</v>
      </c>
      <c r="C41" s="111" t="s">
        <v>57</v>
      </c>
      <c r="D41" s="116">
        <v>486</v>
      </c>
      <c r="E41" s="116">
        <v>493</v>
      </c>
      <c r="F41" s="116">
        <v>517</v>
      </c>
      <c r="G41" s="116">
        <v>532</v>
      </c>
      <c r="H41" s="116">
        <v>452</v>
      </c>
      <c r="I41" s="116">
        <v>981</v>
      </c>
      <c r="J41" s="116">
        <v>1087</v>
      </c>
      <c r="K41" s="116">
        <v>1030</v>
      </c>
    </row>
    <row r="42" spans="1:11">
      <c r="A42" s="111">
        <v>40</v>
      </c>
      <c r="B42" s="113" t="s">
        <v>262</v>
      </c>
      <c r="C42" s="111" t="s">
        <v>57</v>
      </c>
      <c r="D42" s="116">
        <v>456</v>
      </c>
      <c r="E42" s="116">
        <v>479</v>
      </c>
      <c r="F42" s="116">
        <v>489</v>
      </c>
      <c r="G42" s="116">
        <v>507</v>
      </c>
      <c r="H42" s="116">
        <v>421</v>
      </c>
      <c r="I42" s="116">
        <v>313066</v>
      </c>
      <c r="J42" s="116">
        <v>310228</v>
      </c>
      <c r="K42" s="116">
        <v>292921</v>
      </c>
    </row>
    <row r="43" spans="1:11">
      <c r="A43" s="111">
        <v>41</v>
      </c>
      <c r="B43" s="113" t="s">
        <v>263</v>
      </c>
      <c r="C43" s="111" t="s">
        <v>57</v>
      </c>
      <c r="D43" s="116">
        <v>252</v>
      </c>
      <c r="E43" s="116">
        <v>268</v>
      </c>
      <c r="F43" s="116">
        <v>348</v>
      </c>
      <c r="G43" s="116">
        <v>258</v>
      </c>
      <c r="H43" s="116">
        <v>333</v>
      </c>
      <c r="I43" s="116">
        <v>39</v>
      </c>
      <c r="J43" s="116">
        <v>47</v>
      </c>
      <c r="K43" s="116">
        <v>52</v>
      </c>
    </row>
    <row r="44" spans="1:11">
      <c r="A44" s="111">
        <v>42</v>
      </c>
      <c r="B44" s="113" t="s">
        <v>264</v>
      </c>
      <c r="C44" s="111" t="s">
        <v>57</v>
      </c>
      <c r="D44" s="116">
        <v>1054</v>
      </c>
      <c r="E44" s="116">
        <v>1001</v>
      </c>
      <c r="F44" s="116">
        <v>1018</v>
      </c>
      <c r="G44" s="116">
        <v>1060</v>
      </c>
      <c r="H44" s="116">
        <v>936</v>
      </c>
      <c r="I44" s="116">
        <v>29502</v>
      </c>
      <c r="J44" s="116">
        <v>28962</v>
      </c>
      <c r="K44" s="116">
        <v>22772</v>
      </c>
    </row>
    <row r="45" spans="1:11">
      <c r="A45" s="111">
        <v>43</v>
      </c>
      <c r="B45" s="113" t="s">
        <v>98</v>
      </c>
      <c r="C45" s="111" t="s">
        <v>57</v>
      </c>
      <c r="D45" s="116">
        <v>203917</v>
      </c>
      <c r="E45" s="116">
        <v>232116</v>
      </c>
      <c r="F45" s="116">
        <v>262518</v>
      </c>
      <c r="G45" s="116">
        <f>G47+G46+G48+G49+G50</f>
        <v>287335</v>
      </c>
      <c r="H45" s="116">
        <f>H47+H46+H48+H49+H50</f>
        <v>286586</v>
      </c>
      <c r="I45" s="116">
        <v>21260</v>
      </c>
      <c r="J45" s="116">
        <v>19857</v>
      </c>
      <c r="K45" s="116">
        <v>13626</v>
      </c>
    </row>
    <row r="46" spans="1:11">
      <c r="A46" s="111">
        <v>44</v>
      </c>
      <c r="B46" s="113" t="s">
        <v>265</v>
      </c>
      <c r="C46" s="111" t="s">
        <v>57</v>
      </c>
      <c r="D46" s="116">
        <v>10</v>
      </c>
      <c r="E46" s="116">
        <v>5</v>
      </c>
      <c r="F46" s="116">
        <v>6</v>
      </c>
      <c r="G46" s="116">
        <v>6</v>
      </c>
      <c r="H46" s="116">
        <v>9</v>
      </c>
      <c r="I46" s="116">
        <v>193998</v>
      </c>
      <c r="J46" s="116">
        <v>192383</v>
      </c>
      <c r="K46" s="116">
        <v>188789</v>
      </c>
    </row>
    <row r="47" spans="1:11">
      <c r="A47" s="111">
        <v>45</v>
      </c>
      <c r="B47" s="113" t="s">
        <v>266</v>
      </c>
      <c r="C47" s="111" t="s">
        <v>57</v>
      </c>
      <c r="D47" s="116">
        <v>20138</v>
      </c>
      <c r="E47" s="116">
        <v>21875</v>
      </c>
      <c r="F47" s="116">
        <v>25664</v>
      </c>
      <c r="G47" s="116">
        <v>28439</v>
      </c>
      <c r="H47" s="116">
        <v>29029</v>
      </c>
      <c r="I47" s="116">
        <v>68267</v>
      </c>
      <c r="J47" s="116">
        <v>68979</v>
      </c>
      <c r="K47" s="116">
        <v>67682</v>
      </c>
    </row>
    <row r="48" spans="1:11">
      <c r="A48" s="111">
        <v>46</v>
      </c>
      <c r="B48" s="113" t="s">
        <v>267</v>
      </c>
      <c r="C48" s="111" t="s">
        <v>57</v>
      </c>
      <c r="D48" s="116">
        <v>12149</v>
      </c>
      <c r="E48" s="116">
        <v>13459</v>
      </c>
      <c r="F48" s="116">
        <v>16265</v>
      </c>
      <c r="G48" s="116">
        <v>19665</v>
      </c>
      <c r="H48" s="116">
        <v>20497</v>
      </c>
      <c r="I48" s="116">
        <v>135532</v>
      </c>
      <c r="J48" s="116">
        <v>139605</v>
      </c>
      <c r="K48" s="116">
        <v>144007</v>
      </c>
    </row>
    <row r="49" spans="1:11">
      <c r="A49" s="111">
        <v>47</v>
      </c>
      <c r="B49" s="113" t="s">
        <v>268</v>
      </c>
      <c r="C49" s="111" t="s">
        <v>57</v>
      </c>
      <c r="D49" s="116">
        <v>118365</v>
      </c>
      <c r="E49" s="116">
        <v>138063</v>
      </c>
      <c r="F49" s="116">
        <v>155161</v>
      </c>
      <c r="G49" s="116">
        <v>170976</v>
      </c>
      <c r="H49" s="116">
        <v>172492</v>
      </c>
      <c r="I49" s="116">
        <v>3934</v>
      </c>
      <c r="J49" s="116">
        <v>6046</v>
      </c>
      <c r="K49" s="116">
        <v>27966</v>
      </c>
    </row>
    <row r="50" spans="1:11">
      <c r="A50" s="111">
        <v>48</v>
      </c>
      <c r="B50" s="113" t="s">
        <v>269</v>
      </c>
      <c r="C50" s="111" t="s">
        <v>57</v>
      </c>
      <c r="D50" s="116">
        <v>53255</v>
      </c>
      <c r="E50" s="116">
        <v>58714</v>
      </c>
      <c r="F50" s="116">
        <v>65422</v>
      </c>
      <c r="G50" s="116">
        <v>68249</v>
      </c>
      <c r="H50" s="116">
        <v>64559</v>
      </c>
      <c r="I50" s="116">
        <v>117</v>
      </c>
      <c r="J50" s="116">
        <v>119</v>
      </c>
      <c r="K50" s="116">
        <v>137</v>
      </c>
    </row>
    <row r="51" spans="1:11">
      <c r="A51" s="111">
        <v>49</v>
      </c>
      <c r="B51" s="113" t="s">
        <v>270</v>
      </c>
      <c r="C51" s="111" t="s">
        <v>57</v>
      </c>
      <c r="D51" s="116">
        <v>96443</v>
      </c>
      <c r="E51" s="116">
        <v>108338</v>
      </c>
      <c r="F51" s="116">
        <v>115672</v>
      </c>
      <c r="G51" s="116">
        <v>124939</v>
      </c>
      <c r="H51" s="116">
        <v>126807</v>
      </c>
      <c r="I51" s="116">
        <v>122</v>
      </c>
      <c r="J51" s="116">
        <v>118</v>
      </c>
      <c r="K51" s="116">
        <v>125</v>
      </c>
    </row>
    <row r="52" spans="1:11">
      <c r="A52" s="111">
        <v>50</v>
      </c>
      <c r="B52" s="113" t="s">
        <v>271</v>
      </c>
      <c r="C52" s="111" t="s">
        <v>57</v>
      </c>
      <c r="D52" s="116">
        <v>7738</v>
      </c>
      <c r="E52" s="116">
        <v>2378</v>
      </c>
      <c r="F52" s="116">
        <v>1275</v>
      </c>
      <c r="G52" s="116">
        <v>3584</v>
      </c>
      <c r="H52" s="116">
        <v>9688</v>
      </c>
      <c r="I52" s="116">
        <v>256</v>
      </c>
      <c r="J52" s="116">
        <v>273</v>
      </c>
      <c r="K52" s="116">
        <v>277</v>
      </c>
    </row>
    <row r="53" spans="1:11">
      <c r="A53" s="111">
        <v>51</v>
      </c>
      <c r="B53" s="113" t="s">
        <v>272</v>
      </c>
      <c r="C53" s="111" t="s">
        <v>57</v>
      </c>
      <c r="D53" s="116">
        <v>165</v>
      </c>
      <c r="E53" s="116">
        <v>135</v>
      </c>
      <c r="F53" s="116">
        <v>134</v>
      </c>
      <c r="G53" s="116">
        <v>135</v>
      </c>
      <c r="H53" s="116">
        <v>135</v>
      </c>
      <c r="I53" s="116">
        <v>236</v>
      </c>
      <c r="J53" s="116">
        <v>218</v>
      </c>
      <c r="K53" s="116">
        <v>199</v>
      </c>
    </row>
    <row r="54" spans="1:11">
      <c r="A54" s="111">
        <v>52</v>
      </c>
      <c r="B54" s="113" t="s">
        <v>273</v>
      </c>
      <c r="C54" s="111" t="s">
        <v>57</v>
      </c>
      <c r="D54" s="116">
        <v>156</v>
      </c>
      <c r="E54" s="116">
        <v>135</v>
      </c>
      <c r="F54" s="116">
        <v>138</v>
      </c>
      <c r="G54" s="116">
        <v>125</v>
      </c>
      <c r="H54" s="116">
        <v>138</v>
      </c>
      <c r="I54" s="116">
        <v>20</v>
      </c>
      <c r="J54" s="116">
        <v>22</v>
      </c>
      <c r="K54" s="116">
        <v>25</v>
      </c>
    </row>
    <row r="55" spans="1:11">
      <c r="A55" s="111">
        <v>53</v>
      </c>
      <c r="B55" s="113" t="s">
        <v>274</v>
      </c>
      <c r="C55" s="111" t="s">
        <v>57</v>
      </c>
      <c r="D55" s="116">
        <v>257</v>
      </c>
      <c r="E55" s="116">
        <v>262</v>
      </c>
      <c r="F55" s="116">
        <v>246</v>
      </c>
      <c r="G55" s="116">
        <v>249</v>
      </c>
      <c r="H55" s="116">
        <v>260</v>
      </c>
      <c r="I55" s="116"/>
      <c r="J55" s="116"/>
      <c r="K55" s="116"/>
    </row>
    <row r="56" spans="1:11">
      <c r="A56" s="111">
        <v>54</v>
      </c>
      <c r="B56" s="113" t="s">
        <v>275</v>
      </c>
      <c r="C56" s="111" t="s">
        <v>57</v>
      </c>
      <c r="D56" s="116">
        <v>118</v>
      </c>
      <c r="E56" s="116">
        <v>149</v>
      </c>
      <c r="F56" s="116">
        <v>181</v>
      </c>
      <c r="G56" s="116">
        <v>200</v>
      </c>
      <c r="H56" s="116">
        <v>199</v>
      </c>
      <c r="I56" s="116"/>
      <c r="J56" s="116"/>
      <c r="K56" s="116"/>
    </row>
    <row r="57" spans="1:11">
      <c r="A57" s="111">
        <v>55</v>
      </c>
      <c r="B57" s="113" t="s">
        <v>223</v>
      </c>
      <c r="C57" s="111" t="s">
        <v>57</v>
      </c>
      <c r="D57" s="116">
        <v>5</v>
      </c>
      <c r="E57" s="116">
        <v>10</v>
      </c>
      <c r="F57" s="116">
        <v>16</v>
      </c>
      <c r="G57" s="116">
        <v>20</v>
      </c>
      <c r="H57" s="116">
        <v>22</v>
      </c>
      <c r="I57" s="116"/>
      <c r="J57" s="116"/>
      <c r="K57" s="116"/>
    </row>
    <row r="58" spans="1:11" ht="15" customHeight="1">
      <c r="A58" s="111">
        <v>58</v>
      </c>
      <c r="B58" s="113" t="s">
        <v>277</v>
      </c>
      <c r="C58" s="111" t="s">
        <v>295</v>
      </c>
      <c r="D58" s="116">
        <v>18</v>
      </c>
      <c r="E58" s="116">
        <v>4</v>
      </c>
      <c r="F58" s="116">
        <v>18.399999999999999</v>
      </c>
      <c r="G58" s="116">
        <v>18</v>
      </c>
      <c r="H58" s="116">
        <v>18.5</v>
      </c>
      <c r="I58" s="116">
        <v>184.2</v>
      </c>
      <c r="J58" s="116">
        <v>206.32</v>
      </c>
      <c r="K58" s="116">
        <v>105.42</v>
      </c>
    </row>
    <row r="59" spans="1:11">
      <c r="A59" s="111">
        <v>59</v>
      </c>
      <c r="B59" s="113" t="s">
        <v>278</v>
      </c>
      <c r="C59" s="111" t="s">
        <v>295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170</v>
      </c>
      <c r="J59" s="116">
        <v>200</v>
      </c>
      <c r="K59" s="116">
        <v>100</v>
      </c>
    </row>
    <row r="60" spans="1:11">
      <c r="A60" s="111">
        <v>60</v>
      </c>
      <c r="B60" s="113" t="s">
        <v>279</v>
      </c>
      <c r="C60" s="111" t="s">
        <v>295</v>
      </c>
      <c r="D60" s="116">
        <v>11</v>
      </c>
      <c r="E60" s="116">
        <v>3</v>
      </c>
      <c r="F60" s="116">
        <v>11</v>
      </c>
      <c r="G60" s="116">
        <v>11</v>
      </c>
      <c r="H60" s="116">
        <v>11</v>
      </c>
      <c r="I60" s="116">
        <v>9</v>
      </c>
      <c r="J60" s="116">
        <v>4.5999999999999996</v>
      </c>
      <c r="K60" s="116">
        <v>3.9</v>
      </c>
    </row>
    <row r="61" spans="1:11">
      <c r="A61" s="111">
        <v>61</v>
      </c>
      <c r="B61" s="113" t="s">
        <v>280</v>
      </c>
      <c r="C61" s="111" t="s">
        <v>295</v>
      </c>
      <c r="D61" s="116">
        <v>7</v>
      </c>
      <c r="E61" s="116">
        <v>1</v>
      </c>
      <c r="F61" s="116">
        <v>7.4</v>
      </c>
      <c r="G61" s="116">
        <v>7</v>
      </c>
      <c r="H61" s="116">
        <v>7.5</v>
      </c>
      <c r="I61" s="116">
        <v>5.2</v>
      </c>
      <c r="J61" s="116">
        <v>1.72</v>
      </c>
      <c r="K61" s="116">
        <v>1.52</v>
      </c>
    </row>
    <row r="62" spans="1:11" ht="19.5" customHeight="1">
      <c r="A62" s="111">
        <v>62</v>
      </c>
      <c r="B62" s="113" t="s">
        <v>281</v>
      </c>
      <c r="C62" s="111" t="s">
        <v>296</v>
      </c>
      <c r="D62" s="116">
        <v>129</v>
      </c>
      <c r="E62" s="116">
        <v>31</v>
      </c>
      <c r="F62" s="116">
        <v>212.5</v>
      </c>
      <c r="G62" s="116">
        <v>72</v>
      </c>
      <c r="H62" s="116">
        <v>92.16</v>
      </c>
      <c r="I62" s="116">
        <v>585.79999999999995</v>
      </c>
      <c r="J62" s="116">
        <v>14.7</v>
      </c>
      <c r="K62" s="116">
        <v>2086.4</v>
      </c>
    </row>
    <row r="63" spans="1:11">
      <c r="A63" s="111">
        <v>63</v>
      </c>
      <c r="B63" s="113" t="s">
        <v>278</v>
      </c>
      <c r="C63" s="111" t="s">
        <v>296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  <c r="I63" s="116">
        <v>400</v>
      </c>
      <c r="J63" s="116">
        <v>0</v>
      </c>
      <c r="K63" s="116">
        <v>2040</v>
      </c>
    </row>
    <row r="64" spans="1:11">
      <c r="A64" s="111">
        <v>64</v>
      </c>
      <c r="B64" s="113" t="s">
        <v>279</v>
      </c>
      <c r="C64" s="111" t="s">
        <v>296</v>
      </c>
      <c r="D64" s="116">
        <v>122</v>
      </c>
      <c r="E64" s="116">
        <v>15</v>
      </c>
      <c r="F64" s="116">
        <v>120</v>
      </c>
      <c r="G64" s="116">
        <v>118</v>
      </c>
      <c r="H64" s="116">
        <v>66.8</v>
      </c>
      <c r="I64" s="116">
        <v>144</v>
      </c>
      <c r="J64" s="116">
        <v>8.6</v>
      </c>
      <c r="K64" s="116">
        <v>32</v>
      </c>
    </row>
    <row r="65" spans="1:11">
      <c r="A65" s="111">
        <v>65</v>
      </c>
      <c r="B65" s="113" t="s">
        <v>280</v>
      </c>
      <c r="C65" s="111" t="s">
        <v>296</v>
      </c>
      <c r="D65" s="116">
        <v>7</v>
      </c>
      <c r="E65" s="116">
        <v>16</v>
      </c>
      <c r="F65" s="116">
        <v>92.5</v>
      </c>
      <c r="G65" s="116">
        <v>73</v>
      </c>
      <c r="H65" s="116">
        <v>25.4</v>
      </c>
      <c r="I65" s="116">
        <v>41.8</v>
      </c>
      <c r="J65" s="116">
        <v>6.1</v>
      </c>
      <c r="K65" s="116">
        <v>14.4</v>
      </c>
    </row>
    <row r="66" spans="1:11">
      <c r="A66" s="111">
        <v>66</v>
      </c>
      <c r="B66" s="113" t="s">
        <v>282</v>
      </c>
      <c r="C66" s="111" t="s">
        <v>296</v>
      </c>
      <c r="D66" s="116">
        <v>2520</v>
      </c>
      <c r="E66" s="116">
        <v>2500</v>
      </c>
      <c r="F66" s="116">
        <v>1934</v>
      </c>
      <c r="G66" s="116">
        <v>2492.9</v>
      </c>
      <c r="H66" s="116">
        <v>1920</v>
      </c>
      <c r="I66" s="116">
        <v>2460</v>
      </c>
      <c r="J66" s="116">
        <v>1807.5</v>
      </c>
      <c r="K66" s="116">
        <v>1973.2</v>
      </c>
    </row>
    <row r="67" spans="1:11">
      <c r="A67" s="111">
        <v>67</v>
      </c>
      <c r="B67" s="113" t="s">
        <v>306</v>
      </c>
      <c r="C67" s="111" t="s">
        <v>57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  <c r="I67" s="116"/>
      <c r="J67" s="116"/>
      <c r="K67" s="116"/>
    </row>
    <row r="68" spans="1:11">
      <c r="A68" s="111">
        <v>68</v>
      </c>
      <c r="B68" s="113" t="s">
        <v>284</v>
      </c>
      <c r="C68" s="111" t="s">
        <v>57</v>
      </c>
      <c r="D68" s="116">
        <v>1</v>
      </c>
      <c r="E68" s="116">
        <v>1</v>
      </c>
      <c r="F68" s="116">
        <v>1</v>
      </c>
      <c r="G68" s="116">
        <v>1</v>
      </c>
      <c r="H68" s="116">
        <v>1</v>
      </c>
      <c r="I68" s="116">
        <v>1</v>
      </c>
      <c r="J68" s="116">
        <v>1</v>
      </c>
      <c r="K68" s="116">
        <v>1</v>
      </c>
    </row>
    <row r="69" spans="1:11" ht="12.75" customHeight="1">
      <c r="A69" s="111">
        <v>69</v>
      </c>
      <c r="B69" s="113" t="s">
        <v>103</v>
      </c>
      <c r="C69" s="111" t="s">
        <v>57</v>
      </c>
      <c r="D69" s="116">
        <v>22</v>
      </c>
      <c r="E69" s="116">
        <v>21</v>
      </c>
      <c r="F69" s="116">
        <v>20</v>
      </c>
      <c r="G69" s="116">
        <v>326</v>
      </c>
      <c r="H69" s="116">
        <v>329</v>
      </c>
      <c r="I69" s="116">
        <v>318</v>
      </c>
      <c r="J69" s="116">
        <v>324</v>
      </c>
      <c r="K69" s="116">
        <v>314</v>
      </c>
    </row>
    <row r="70" spans="1:11">
      <c r="A70" s="111">
        <v>70</v>
      </c>
      <c r="B70" s="113" t="s">
        <v>104</v>
      </c>
      <c r="C70" s="111" t="s">
        <v>57</v>
      </c>
      <c r="D70" s="116">
        <v>1</v>
      </c>
      <c r="E70" s="116">
        <v>1</v>
      </c>
      <c r="F70" s="116">
        <v>1</v>
      </c>
      <c r="G70" s="116">
        <v>18</v>
      </c>
      <c r="H70" s="116">
        <v>22</v>
      </c>
      <c r="I70" s="116">
        <v>21</v>
      </c>
      <c r="J70" s="116">
        <v>22</v>
      </c>
      <c r="K70" s="116">
        <v>21</v>
      </c>
    </row>
    <row r="71" spans="1:11">
      <c r="A71" s="111">
        <v>71</v>
      </c>
      <c r="B71" s="113" t="s">
        <v>285</v>
      </c>
      <c r="C71" s="111" t="s">
        <v>57</v>
      </c>
      <c r="D71" s="116">
        <v>1</v>
      </c>
      <c r="E71" s="116">
        <v>1</v>
      </c>
      <c r="F71" s="116">
        <v>1</v>
      </c>
      <c r="G71" s="116">
        <v>1</v>
      </c>
      <c r="H71" s="116">
        <v>1</v>
      </c>
      <c r="I71" s="116">
        <v>1</v>
      </c>
      <c r="J71" s="116">
        <v>1</v>
      </c>
      <c r="K71" s="116">
        <v>1</v>
      </c>
    </row>
    <row r="72" spans="1:11">
      <c r="A72" s="111">
        <v>72</v>
      </c>
      <c r="B72" s="113" t="s">
        <v>286</v>
      </c>
      <c r="C72" s="111" t="s">
        <v>57</v>
      </c>
      <c r="D72" s="116">
        <v>2</v>
      </c>
      <c r="E72" s="116">
        <v>1</v>
      </c>
      <c r="F72" s="116">
        <v>2</v>
      </c>
      <c r="G72" s="116">
        <v>2</v>
      </c>
      <c r="H72" s="116">
        <v>2</v>
      </c>
      <c r="I72" s="116">
        <v>2</v>
      </c>
      <c r="J72" s="116">
        <v>2</v>
      </c>
      <c r="K72" s="116">
        <v>2</v>
      </c>
    </row>
    <row r="73" spans="1:11">
      <c r="A73" s="111">
        <v>73</v>
      </c>
      <c r="B73" s="113" t="s">
        <v>287</v>
      </c>
      <c r="C73" s="111" t="s">
        <v>57</v>
      </c>
      <c r="D73" s="116">
        <v>12</v>
      </c>
      <c r="E73" s="116">
        <v>11</v>
      </c>
      <c r="F73" s="116">
        <v>10</v>
      </c>
      <c r="G73" s="116">
        <v>11</v>
      </c>
      <c r="H73" s="116">
        <v>12</v>
      </c>
      <c r="I73" s="116">
        <v>11</v>
      </c>
      <c r="J73" s="116">
        <v>12</v>
      </c>
      <c r="K73" s="116">
        <v>11</v>
      </c>
    </row>
    <row r="74" spans="1:11">
      <c r="A74" s="111">
        <v>74</v>
      </c>
      <c r="B74" s="113" t="s">
        <v>139</v>
      </c>
      <c r="C74" s="111" t="s">
        <v>57</v>
      </c>
      <c r="D74" s="116">
        <v>1</v>
      </c>
      <c r="E74" s="116">
        <v>0</v>
      </c>
      <c r="F74" s="116">
        <v>0</v>
      </c>
      <c r="G74" s="116">
        <v>0</v>
      </c>
      <c r="H74" s="116">
        <v>1</v>
      </c>
      <c r="I74" s="116">
        <v>1</v>
      </c>
      <c r="J74" s="116">
        <v>0</v>
      </c>
      <c r="K74" s="116">
        <v>1</v>
      </c>
    </row>
    <row r="75" spans="1:11">
      <c r="A75" s="111">
        <v>75</v>
      </c>
      <c r="B75" s="113" t="s">
        <v>292</v>
      </c>
      <c r="C75" s="111" t="s">
        <v>57</v>
      </c>
      <c r="D75" s="116">
        <v>10</v>
      </c>
      <c r="E75" s="116">
        <v>15</v>
      </c>
      <c r="F75" s="116">
        <v>14</v>
      </c>
      <c r="G75" s="116">
        <v>8</v>
      </c>
      <c r="H75" s="116">
        <v>8</v>
      </c>
      <c r="I75" s="116">
        <v>12</v>
      </c>
      <c r="J75" s="116">
        <v>6</v>
      </c>
      <c r="K75" s="116">
        <v>9</v>
      </c>
    </row>
  </sheetData>
  <mergeCells count="4">
    <mergeCell ref="D3:K3"/>
    <mergeCell ref="D4:K4"/>
    <mergeCell ref="D5:K5"/>
    <mergeCell ref="A1:K1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75"/>
  <sheetViews>
    <sheetView zoomScaleNormal="100" workbookViewId="0">
      <selection activeCell="D3" sqref="D3:K5"/>
    </sheetView>
  </sheetViews>
  <sheetFormatPr defaultRowHeight="12.75"/>
  <cols>
    <col min="1" max="1" width="4.140625" style="131" customWidth="1"/>
    <col min="2" max="2" width="39" style="130" customWidth="1"/>
    <col min="3" max="3" width="8.140625" style="131" customWidth="1"/>
    <col min="4" max="4" width="7.42578125" style="130" customWidth="1"/>
    <col min="5" max="6" width="8.140625" style="130" bestFit="1" customWidth="1"/>
    <col min="7" max="7" width="7.42578125" style="130" customWidth="1"/>
    <col min="8" max="8" width="7.5703125" style="130" bestFit="1" customWidth="1"/>
    <col min="9" max="9" width="10.5703125" style="130" bestFit="1" customWidth="1"/>
    <col min="10" max="16384" width="9.140625" style="130"/>
  </cols>
  <sheetData>
    <row r="1" spans="1:11" ht="24.75" customHeight="1">
      <c r="A1" s="166" t="s">
        <v>316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>
      <c r="A2" s="111" t="s">
        <v>0</v>
      </c>
      <c r="B2" s="111" t="s">
        <v>224</v>
      </c>
      <c r="C2" s="111" t="s">
        <v>309</v>
      </c>
      <c r="D2" s="112" t="s">
        <v>117</v>
      </c>
      <c r="E2" s="112" t="s">
        <v>136</v>
      </c>
      <c r="F2" s="112" t="s">
        <v>189</v>
      </c>
      <c r="G2" s="112" t="s">
        <v>190</v>
      </c>
      <c r="H2" s="112" t="s">
        <v>191</v>
      </c>
      <c r="I2" s="112" t="s">
        <v>220</v>
      </c>
      <c r="J2" s="112" t="s">
        <v>221</v>
      </c>
      <c r="K2" s="112" t="s">
        <v>222</v>
      </c>
    </row>
    <row r="3" spans="1:11">
      <c r="A3" s="111">
        <v>1</v>
      </c>
      <c r="B3" s="113" t="s">
        <v>225</v>
      </c>
      <c r="C3" s="111" t="s">
        <v>57</v>
      </c>
      <c r="D3" s="165">
        <v>1924</v>
      </c>
      <c r="E3" s="165"/>
      <c r="F3" s="165"/>
      <c r="G3" s="165"/>
      <c r="H3" s="165"/>
      <c r="I3" s="165"/>
      <c r="J3" s="165"/>
      <c r="K3" s="165"/>
    </row>
    <row r="4" spans="1:11">
      <c r="A4" s="111">
        <v>2</v>
      </c>
      <c r="B4" s="113" t="s">
        <v>226</v>
      </c>
      <c r="C4" s="111" t="s">
        <v>57</v>
      </c>
      <c r="D4" s="165">
        <v>5</v>
      </c>
      <c r="E4" s="165"/>
      <c r="F4" s="165"/>
      <c r="G4" s="165"/>
      <c r="H4" s="165"/>
      <c r="I4" s="165"/>
      <c r="J4" s="165"/>
      <c r="K4" s="165"/>
    </row>
    <row r="5" spans="1:11">
      <c r="A5" s="111">
        <v>3</v>
      </c>
      <c r="B5" s="113" t="s">
        <v>227</v>
      </c>
      <c r="C5" s="111" t="s">
        <v>293</v>
      </c>
      <c r="D5" s="165">
        <v>4215</v>
      </c>
      <c r="E5" s="165"/>
      <c r="F5" s="165"/>
      <c r="G5" s="165"/>
      <c r="H5" s="165"/>
      <c r="I5" s="165"/>
      <c r="J5" s="165"/>
      <c r="K5" s="165"/>
    </row>
    <row r="6" spans="1:11">
      <c r="A6" s="111">
        <v>4</v>
      </c>
      <c r="B6" s="115" t="s">
        <v>228</v>
      </c>
      <c r="C6" s="111" t="s">
        <v>57</v>
      </c>
      <c r="D6" s="116">
        <v>2830</v>
      </c>
      <c r="E6" s="116">
        <v>2790</v>
      </c>
      <c r="F6" s="116">
        <v>3093</v>
      </c>
      <c r="G6" s="116">
        <v>3474</v>
      </c>
      <c r="H6" s="116">
        <f>H7+H8</f>
        <v>3482</v>
      </c>
      <c r="I6" s="117">
        <v>3584</v>
      </c>
      <c r="J6" s="117">
        <v>3595</v>
      </c>
      <c r="K6" s="117">
        <v>3477</v>
      </c>
    </row>
    <row r="7" spans="1:11">
      <c r="A7" s="111">
        <v>5</v>
      </c>
      <c r="B7" s="113" t="s">
        <v>229</v>
      </c>
      <c r="C7" s="111" t="s">
        <v>57</v>
      </c>
      <c r="D7" s="116">
        <v>1460</v>
      </c>
      <c r="E7" s="116">
        <v>1457</v>
      </c>
      <c r="F7" s="116">
        <v>1604</v>
      </c>
      <c r="G7" s="116">
        <v>1843</v>
      </c>
      <c r="H7" s="116">
        <v>1865</v>
      </c>
      <c r="I7" s="117">
        <v>1911</v>
      </c>
      <c r="J7" s="117">
        <v>1913</v>
      </c>
      <c r="K7" s="117">
        <v>1862</v>
      </c>
    </row>
    <row r="8" spans="1:11">
      <c r="A8" s="111">
        <v>6</v>
      </c>
      <c r="B8" s="113" t="s">
        <v>298</v>
      </c>
      <c r="C8" s="111" t="s">
        <v>57</v>
      </c>
      <c r="D8" s="116">
        <v>1370</v>
      </c>
      <c r="E8" s="116">
        <v>1333</v>
      </c>
      <c r="F8" s="116">
        <v>1489</v>
      </c>
      <c r="G8" s="116">
        <v>1631</v>
      </c>
      <c r="H8" s="116">
        <v>1617</v>
      </c>
      <c r="I8" s="116">
        <v>1673</v>
      </c>
      <c r="J8" s="116">
        <v>1682</v>
      </c>
      <c r="K8" s="116">
        <v>1615</v>
      </c>
    </row>
    <row r="9" spans="1:11">
      <c r="A9" s="111">
        <v>7</v>
      </c>
      <c r="B9" s="113" t="s">
        <v>232</v>
      </c>
      <c r="C9" s="111" t="s">
        <v>214</v>
      </c>
      <c r="D9" s="118">
        <v>0.6714116251482799</v>
      </c>
      <c r="E9" s="118">
        <v>0.66192170818505336</v>
      </c>
      <c r="F9" s="118">
        <v>0.73380782918149468</v>
      </c>
      <c r="G9" s="118">
        <v>0.8</v>
      </c>
      <c r="H9" s="118">
        <v>0.8</v>
      </c>
      <c r="I9" s="118">
        <f>I6/$D$5</f>
        <v>0.85029655990510078</v>
      </c>
      <c r="J9" s="118">
        <f t="shared" ref="J9:K9" si="0">J6/$D$5</f>
        <v>0.85290628706998817</v>
      </c>
      <c r="K9" s="118">
        <f t="shared" si="0"/>
        <v>0.82491103202846972</v>
      </c>
    </row>
    <row r="10" spans="1:11">
      <c r="A10" s="111">
        <v>8</v>
      </c>
      <c r="B10" s="113" t="s">
        <v>299</v>
      </c>
      <c r="C10" s="111" t="s">
        <v>57</v>
      </c>
      <c r="D10" s="116">
        <v>911</v>
      </c>
      <c r="E10" s="116">
        <v>915</v>
      </c>
      <c r="F10" s="116">
        <v>1008</v>
      </c>
      <c r="G10" s="116">
        <v>1160</v>
      </c>
      <c r="H10" s="116">
        <v>1182</v>
      </c>
      <c r="I10" s="116">
        <v>1265</v>
      </c>
      <c r="J10" s="116">
        <v>1287</v>
      </c>
      <c r="K10" s="116">
        <v>1252</v>
      </c>
    </row>
    <row r="11" spans="1:11">
      <c r="A11" s="111">
        <v>9</v>
      </c>
      <c r="B11" s="113" t="s">
        <v>234</v>
      </c>
      <c r="C11" s="111" t="s">
        <v>57</v>
      </c>
      <c r="D11" s="116">
        <v>901</v>
      </c>
      <c r="E11" s="116">
        <v>867</v>
      </c>
      <c r="F11" s="116">
        <v>948</v>
      </c>
      <c r="G11" s="116">
        <v>851</v>
      </c>
      <c r="H11" s="116">
        <v>962</v>
      </c>
      <c r="I11" s="116">
        <v>984</v>
      </c>
      <c r="J11" s="116">
        <v>975</v>
      </c>
      <c r="K11" s="116">
        <v>943</v>
      </c>
    </row>
    <row r="12" spans="1:11">
      <c r="A12" s="111">
        <v>10</v>
      </c>
      <c r="B12" s="113" t="s">
        <v>235</v>
      </c>
      <c r="C12" s="111" t="s">
        <v>57</v>
      </c>
      <c r="D12" s="116">
        <v>1929</v>
      </c>
      <c r="E12" s="116">
        <v>1923</v>
      </c>
      <c r="F12" s="116">
        <v>2145</v>
      </c>
      <c r="G12" s="116">
        <v>2623</v>
      </c>
      <c r="H12" s="116">
        <v>2520</v>
      </c>
      <c r="I12" s="116">
        <v>2600</v>
      </c>
      <c r="J12" s="116">
        <v>2620</v>
      </c>
      <c r="K12" s="116">
        <v>2534</v>
      </c>
    </row>
    <row r="13" spans="1:11">
      <c r="A13" s="111">
        <v>11</v>
      </c>
      <c r="B13" s="113" t="s">
        <v>300</v>
      </c>
      <c r="C13" s="111" t="s">
        <v>57</v>
      </c>
      <c r="D13" s="116">
        <v>953</v>
      </c>
      <c r="E13" s="116">
        <v>958</v>
      </c>
      <c r="F13" s="116">
        <v>1031</v>
      </c>
      <c r="G13" s="116">
        <v>1194</v>
      </c>
      <c r="H13" s="116">
        <v>1203</v>
      </c>
      <c r="I13" s="116">
        <v>1246</v>
      </c>
      <c r="J13" s="116">
        <v>1288</v>
      </c>
      <c r="K13" s="116">
        <v>1222</v>
      </c>
    </row>
    <row r="14" spans="1:11">
      <c r="A14" s="111">
        <v>12</v>
      </c>
      <c r="B14" s="113" t="s">
        <v>237</v>
      </c>
      <c r="C14" s="111" t="s">
        <v>57</v>
      </c>
      <c r="D14" s="116">
        <v>294</v>
      </c>
      <c r="E14" s="116">
        <v>287</v>
      </c>
      <c r="F14" s="116">
        <v>310</v>
      </c>
      <c r="G14" s="116">
        <v>297</v>
      </c>
      <c r="H14" s="116">
        <v>337</v>
      </c>
      <c r="I14" s="116">
        <v>335</v>
      </c>
      <c r="J14" s="116">
        <v>348</v>
      </c>
      <c r="K14" s="116">
        <v>332</v>
      </c>
    </row>
    <row r="15" spans="1:11">
      <c r="A15" s="111">
        <v>13</v>
      </c>
      <c r="B15" s="113" t="s">
        <v>301</v>
      </c>
      <c r="C15" s="111" t="s">
        <v>57</v>
      </c>
      <c r="D15" s="116">
        <v>659</v>
      </c>
      <c r="E15" s="116">
        <v>671</v>
      </c>
      <c r="F15" s="116">
        <v>721</v>
      </c>
      <c r="G15" s="116">
        <v>897</v>
      </c>
      <c r="H15" s="116">
        <v>866</v>
      </c>
      <c r="I15" s="116">
        <v>911</v>
      </c>
      <c r="J15" s="116">
        <v>940</v>
      </c>
      <c r="K15" s="116">
        <v>890</v>
      </c>
    </row>
    <row r="16" spans="1:11">
      <c r="A16" s="111">
        <v>14</v>
      </c>
      <c r="B16" s="113" t="s">
        <v>239</v>
      </c>
      <c r="C16" s="111" t="s">
        <v>57</v>
      </c>
      <c r="D16" s="116">
        <f t="shared" ref="D16:F16" si="1">D17+D18</f>
        <v>141</v>
      </c>
      <c r="E16" s="116">
        <f t="shared" si="1"/>
        <v>116</v>
      </c>
      <c r="F16" s="116">
        <f t="shared" si="1"/>
        <v>119</v>
      </c>
      <c r="G16" s="116">
        <f>G17+G18</f>
        <v>148</v>
      </c>
      <c r="H16" s="116">
        <f>H17+H18</f>
        <v>129</v>
      </c>
      <c r="I16" s="116">
        <v>30</v>
      </c>
      <c r="J16" s="116">
        <v>24</v>
      </c>
      <c r="K16" s="116">
        <v>436</v>
      </c>
    </row>
    <row r="17" spans="1:11">
      <c r="A17" s="111">
        <v>15</v>
      </c>
      <c r="B17" s="113" t="s">
        <v>229</v>
      </c>
      <c r="C17" s="111" t="s">
        <v>57</v>
      </c>
      <c r="D17" s="116">
        <v>70</v>
      </c>
      <c r="E17" s="116">
        <v>59</v>
      </c>
      <c r="F17" s="116">
        <v>60</v>
      </c>
      <c r="G17" s="116">
        <v>36</v>
      </c>
      <c r="H17" s="116">
        <v>36</v>
      </c>
      <c r="I17" s="116">
        <v>3</v>
      </c>
      <c r="J17" s="116">
        <v>2</v>
      </c>
      <c r="K17" s="116">
        <v>330</v>
      </c>
    </row>
    <row r="18" spans="1:11">
      <c r="A18" s="111">
        <v>16</v>
      </c>
      <c r="B18" s="113" t="s">
        <v>298</v>
      </c>
      <c r="C18" s="111" t="s">
        <v>57</v>
      </c>
      <c r="D18" s="116">
        <v>71</v>
      </c>
      <c r="E18" s="116">
        <v>57</v>
      </c>
      <c r="F18" s="116">
        <v>59</v>
      </c>
      <c r="G18" s="116">
        <v>112</v>
      </c>
      <c r="H18" s="116">
        <v>93</v>
      </c>
      <c r="I18" s="116">
        <v>27</v>
      </c>
      <c r="J18" s="116">
        <v>22</v>
      </c>
      <c r="K18" s="116">
        <v>106</v>
      </c>
    </row>
    <row r="19" spans="1:11">
      <c r="A19" s="111">
        <v>17</v>
      </c>
      <c r="B19" s="113" t="s">
        <v>240</v>
      </c>
      <c r="C19" s="111" t="s">
        <v>57</v>
      </c>
      <c r="D19" s="116">
        <v>3</v>
      </c>
      <c r="E19" s="116">
        <v>4</v>
      </c>
      <c r="F19" s="116">
        <v>4</v>
      </c>
      <c r="G19" s="116">
        <v>3</v>
      </c>
      <c r="H19" s="116">
        <v>1</v>
      </c>
      <c r="I19" s="116">
        <v>4</v>
      </c>
      <c r="J19" s="116">
        <v>0</v>
      </c>
      <c r="K19" s="116">
        <v>1</v>
      </c>
    </row>
    <row r="20" spans="1:11">
      <c r="A20" s="111">
        <v>18</v>
      </c>
      <c r="B20" s="113" t="s">
        <v>241</v>
      </c>
      <c r="C20" s="111" t="s">
        <v>57</v>
      </c>
      <c r="D20" s="116">
        <v>26</v>
      </c>
      <c r="E20" s="116">
        <v>27</v>
      </c>
      <c r="F20" s="116">
        <v>29</v>
      </c>
      <c r="G20" s="116">
        <v>35</v>
      </c>
      <c r="H20" s="116">
        <v>35</v>
      </c>
      <c r="I20" s="116">
        <v>16</v>
      </c>
      <c r="J20" s="116">
        <v>11</v>
      </c>
      <c r="K20" s="116">
        <v>19</v>
      </c>
    </row>
    <row r="21" spans="1:11">
      <c r="A21" s="111">
        <v>19</v>
      </c>
      <c r="B21" s="113" t="s">
        <v>242</v>
      </c>
      <c r="C21" s="111" t="s">
        <v>57</v>
      </c>
      <c r="D21" s="116">
        <v>69</v>
      </c>
      <c r="E21" s="116">
        <v>73</v>
      </c>
      <c r="F21" s="116">
        <v>98</v>
      </c>
      <c r="G21" s="116">
        <v>105</v>
      </c>
      <c r="H21" s="116">
        <v>105</v>
      </c>
      <c r="I21" s="116">
        <v>16</v>
      </c>
      <c r="J21" s="116">
        <v>33</v>
      </c>
      <c r="K21" s="116">
        <v>91</v>
      </c>
    </row>
    <row r="22" spans="1:11">
      <c r="A22" s="111">
        <v>20</v>
      </c>
      <c r="B22" s="113" t="s">
        <v>229</v>
      </c>
      <c r="C22" s="111" t="s">
        <v>57</v>
      </c>
      <c r="D22" s="116">
        <v>42</v>
      </c>
      <c r="E22" s="116">
        <v>44</v>
      </c>
      <c r="F22" s="116">
        <v>62</v>
      </c>
      <c r="G22" s="116">
        <f>G21-G23</f>
        <v>65</v>
      </c>
      <c r="H22" s="116">
        <f>H21-H23</f>
        <v>65</v>
      </c>
      <c r="I22" s="116"/>
      <c r="J22" s="116"/>
      <c r="K22" s="116">
        <v>53</v>
      </c>
    </row>
    <row r="23" spans="1:11">
      <c r="A23" s="111">
        <v>21</v>
      </c>
      <c r="B23" s="113" t="s">
        <v>298</v>
      </c>
      <c r="C23" s="111" t="s">
        <v>57</v>
      </c>
      <c r="D23" s="116">
        <v>27</v>
      </c>
      <c r="E23" s="116">
        <v>29</v>
      </c>
      <c r="F23" s="116">
        <v>36</v>
      </c>
      <c r="G23" s="116">
        <v>40</v>
      </c>
      <c r="H23" s="116">
        <v>40</v>
      </c>
      <c r="I23" s="116"/>
      <c r="J23" s="116"/>
      <c r="K23" s="116">
        <v>38</v>
      </c>
    </row>
    <row r="24" spans="1:11">
      <c r="A24" s="111">
        <v>22</v>
      </c>
      <c r="B24" s="113" t="s">
        <v>243</v>
      </c>
      <c r="C24" s="111" t="s">
        <v>57</v>
      </c>
      <c r="D24" s="116">
        <v>55</v>
      </c>
      <c r="E24" s="116">
        <v>68</v>
      </c>
      <c r="F24" s="116">
        <v>61</v>
      </c>
      <c r="G24" s="116">
        <v>88</v>
      </c>
      <c r="H24" s="116">
        <v>79</v>
      </c>
      <c r="I24" s="116">
        <v>71</v>
      </c>
      <c r="J24" s="116">
        <v>62</v>
      </c>
      <c r="K24" s="116">
        <v>61</v>
      </c>
    </row>
    <row r="25" spans="1:11">
      <c r="A25" s="111">
        <v>23</v>
      </c>
      <c r="B25" s="113" t="s">
        <v>244</v>
      </c>
      <c r="C25" s="111" t="s">
        <v>57</v>
      </c>
      <c r="D25" s="116">
        <v>28</v>
      </c>
      <c r="E25" s="116">
        <v>13</v>
      </c>
      <c r="F25" s="116">
        <v>15</v>
      </c>
      <c r="G25" s="116">
        <v>15</v>
      </c>
      <c r="H25" s="116">
        <v>15</v>
      </c>
      <c r="I25" s="116">
        <v>18</v>
      </c>
      <c r="J25" s="116">
        <v>18</v>
      </c>
      <c r="K25" s="116">
        <v>16</v>
      </c>
    </row>
    <row r="26" spans="1:11">
      <c r="A26" s="111">
        <v>24</v>
      </c>
      <c r="B26" s="113" t="s">
        <v>245</v>
      </c>
      <c r="C26" s="111" t="s">
        <v>57</v>
      </c>
      <c r="D26" s="116">
        <f t="shared" ref="D26:H26" si="2">D24-D25</f>
        <v>27</v>
      </c>
      <c r="E26" s="116">
        <f t="shared" si="2"/>
        <v>55</v>
      </c>
      <c r="F26" s="116">
        <f t="shared" si="2"/>
        <v>46</v>
      </c>
      <c r="G26" s="116">
        <f t="shared" si="2"/>
        <v>73</v>
      </c>
      <c r="H26" s="116">
        <f t="shared" si="2"/>
        <v>64</v>
      </c>
      <c r="I26" s="116">
        <v>53</v>
      </c>
      <c r="J26" s="116">
        <v>44</v>
      </c>
      <c r="K26" s="116">
        <v>45</v>
      </c>
    </row>
    <row r="27" spans="1:11">
      <c r="A27" s="111">
        <v>25</v>
      </c>
      <c r="B27" s="113" t="s">
        <v>63</v>
      </c>
      <c r="C27" s="111" t="s">
        <v>57</v>
      </c>
      <c r="D27" s="116">
        <v>14</v>
      </c>
      <c r="E27" s="116">
        <v>7</v>
      </c>
      <c r="F27" s="116">
        <v>6</v>
      </c>
      <c r="G27" s="116">
        <v>6</v>
      </c>
      <c r="H27" s="116">
        <v>9</v>
      </c>
      <c r="I27" s="116">
        <v>17</v>
      </c>
      <c r="J27" s="116">
        <v>14</v>
      </c>
      <c r="K27" s="116">
        <v>7</v>
      </c>
    </row>
    <row r="28" spans="1:11">
      <c r="A28" s="111">
        <v>26</v>
      </c>
      <c r="B28" s="113" t="s">
        <v>64</v>
      </c>
      <c r="C28" s="111" t="s">
        <v>57</v>
      </c>
      <c r="D28" s="116">
        <v>0</v>
      </c>
      <c r="E28" s="116">
        <v>3</v>
      </c>
      <c r="F28" s="116">
        <v>1</v>
      </c>
      <c r="G28" s="116">
        <v>1</v>
      </c>
      <c r="H28" s="116">
        <v>1</v>
      </c>
      <c r="I28" s="116">
        <v>2</v>
      </c>
      <c r="J28" s="116">
        <v>0</v>
      </c>
      <c r="K28" s="116">
        <v>4</v>
      </c>
    </row>
    <row r="29" spans="1:11">
      <c r="A29" s="111">
        <v>27</v>
      </c>
      <c r="B29" s="113" t="s">
        <v>302</v>
      </c>
      <c r="C29" s="111" t="s">
        <v>57</v>
      </c>
      <c r="D29" s="116">
        <v>17</v>
      </c>
      <c r="E29" s="116">
        <v>12</v>
      </c>
      <c r="F29" s="116">
        <v>138</v>
      </c>
      <c r="G29" s="116">
        <v>571</v>
      </c>
      <c r="H29" s="116">
        <v>113</v>
      </c>
      <c r="I29" s="116"/>
      <c r="J29" s="116"/>
      <c r="K29" s="116"/>
    </row>
    <row r="30" spans="1:11">
      <c r="A30" s="111">
        <v>28</v>
      </c>
      <c r="B30" s="113" t="s">
        <v>303</v>
      </c>
      <c r="C30" s="111" t="s">
        <v>57</v>
      </c>
      <c r="D30" s="116">
        <v>83</v>
      </c>
      <c r="E30" s="116">
        <v>58</v>
      </c>
      <c r="F30" s="116">
        <v>69</v>
      </c>
      <c r="G30" s="116">
        <v>77</v>
      </c>
      <c r="H30" s="116">
        <v>115</v>
      </c>
      <c r="I30" s="116"/>
      <c r="J30" s="116"/>
      <c r="K30" s="116"/>
    </row>
    <row r="31" spans="1:11">
      <c r="A31" s="111">
        <v>29</v>
      </c>
      <c r="B31" s="113" t="s">
        <v>304</v>
      </c>
      <c r="C31" s="111" t="s">
        <v>57</v>
      </c>
      <c r="D31" s="116">
        <v>1125</v>
      </c>
      <c r="E31" s="116">
        <v>1401</v>
      </c>
      <c r="F31" s="111" t="s">
        <v>65</v>
      </c>
      <c r="G31" s="116"/>
      <c r="H31" s="111"/>
      <c r="I31" s="116"/>
      <c r="J31" s="116"/>
      <c r="K31" s="116"/>
    </row>
    <row r="32" spans="1:11">
      <c r="A32" s="111">
        <v>30</v>
      </c>
      <c r="B32" s="113" t="s">
        <v>94</v>
      </c>
      <c r="C32" s="111" t="s">
        <v>57</v>
      </c>
      <c r="D32" s="116">
        <v>1829</v>
      </c>
      <c r="E32" s="116">
        <v>1831</v>
      </c>
      <c r="F32" s="116">
        <v>2010</v>
      </c>
      <c r="G32" s="116">
        <v>2048</v>
      </c>
      <c r="H32" s="116">
        <v>2044</v>
      </c>
      <c r="I32" s="116"/>
      <c r="J32" s="116"/>
      <c r="K32" s="116"/>
    </row>
    <row r="33" spans="1:11">
      <c r="A33" s="111">
        <v>31</v>
      </c>
      <c r="B33" s="113" t="s">
        <v>249</v>
      </c>
      <c r="C33" s="111" t="s">
        <v>57</v>
      </c>
      <c r="D33" s="116">
        <v>1075</v>
      </c>
      <c r="E33" s="116">
        <v>1270</v>
      </c>
      <c r="F33" s="111" t="s">
        <v>65</v>
      </c>
      <c r="G33" s="111" t="s">
        <v>65</v>
      </c>
      <c r="H33" s="111" t="s">
        <v>65</v>
      </c>
      <c r="I33" s="116"/>
      <c r="J33" s="116"/>
      <c r="K33" s="116"/>
    </row>
    <row r="34" spans="1:11">
      <c r="A34" s="111">
        <v>32</v>
      </c>
      <c r="B34" s="113" t="s">
        <v>250</v>
      </c>
      <c r="C34" s="111" t="s">
        <v>57</v>
      </c>
      <c r="D34" s="116">
        <v>50</v>
      </c>
      <c r="E34" s="116">
        <v>131</v>
      </c>
      <c r="F34" s="111" t="s">
        <v>65</v>
      </c>
      <c r="G34" s="111" t="s">
        <v>65</v>
      </c>
      <c r="H34" s="111" t="s">
        <v>65</v>
      </c>
      <c r="I34" s="116"/>
      <c r="J34" s="116"/>
      <c r="K34" s="116"/>
    </row>
    <row r="35" spans="1:11">
      <c r="A35" s="111">
        <v>33</v>
      </c>
      <c r="B35" s="113" t="s">
        <v>305</v>
      </c>
      <c r="C35" s="111" t="s">
        <v>214</v>
      </c>
      <c r="D35" s="120">
        <f t="shared" ref="D35:E35" si="3">+D34/D31*100</f>
        <v>4.4444444444444446</v>
      </c>
      <c r="E35" s="120">
        <f t="shared" si="3"/>
        <v>9.3504639543183448</v>
      </c>
      <c r="F35" s="111" t="s">
        <v>65</v>
      </c>
      <c r="G35" s="121" t="s">
        <v>65</v>
      </c>
      <c r="H35" s="111" t="s">
        <v>65</v>
      </c>
      <c r="I35" s="116"/>
      <c r="J35" s="116"/>
      <c r="K35" s="116"/>
    </row>
    <row r="36" spans="1:11">
      <c r="A36" s="111">
        <v>34</v>
      </c>
      <c r="B36" s="113" t="s">
        <v>255</v>
      </c>
      <c r="C36" s="111" t="s">
        <v>294</v>
      </c>
      <c r="D36" s="116">
        <v>105.3</v>
      </c>
      <c r="E36" s="116">
        <v>198.8</v>
      </c>
      <c r="F36" s="116">
        <v>142.6</v>
      </c>
      <c r="G36" s="116">
        <v>122.7</v>
      </c>
      <c r="H36" s="116">
        <v>112.5</v>
      </c>
      <c r="I36" s="116">
        <v>126.8</v>
      </c>
      <c r="J36" s="116">
        <v>130.30000000000001</v>
      </c>
      <c r="K36" s="116">
        <v>212.3</v>
      </c>
    </row>
    <row r="37" spans="1:11" ht="12.75" customHeight="1">
      <c r="A37" s="111">
        <v>35</v>
      </c>
      <c r="B37" s="113" t="s">
        <v>256</v>
      </c>
      <c r="C37" s="111" t="s">
        <v>294</v>
      </c>
      <c r="D37" s="118">
        <v>221</v>
      </c>
      <c r="E37" s="116">
        <v>320.39999999999998</v>
      </c>
      <c r="F37" s="116">
        <v>567.9</v>
      </c>
      <c r="G37" s="116">
        <v>629.9</v>
      </c>
      <c r="H37" s="116">
        <v>489.4</v>
      </c>
      <c r="I37" s="116">
        <v>541.29999999999995</v>
      </c>
      <c r="J37" s="116">
        <v>423.9</v>
      </c>
      <c r="K37" s="116">
        <v>510.9</v>
      </c>
    </row>
    <row r="38" spans="1:11" ht="14.25" customHeight="1">
      <c r="A38" s="111">
        <v>36</v>
      </c>
      <c r="B38" s="113" t="s">
        <v>257</v>
      </c>
      <c r="C38" s="111" t="s">
        <v>294</v>
      </c>
      <c r="D38" s="116">
        <v>115.7</v>
      </c>
      <c r="E38" s="116">
        <v>121.6</v>
      </c>
      <c r="F38" s="116">
        <v>475.9</v>
      </c>
      <c r="G38" s="116">
        <v>491.4</v>
      </c>
      <c r="H38" s="116">
        <v>287.60000000000002</v>
      </c>
      <c r="I38" s="116">
        <v>284.2</v>
      </c>
      <c r="J38" s="116">
        <v>279.39999999999998</v>
      </c>
      <c r="K38" s="116">
        <v>263</v>
      </c>
    </row>
    <row r="39" spans="1:11">
      <c r="A39" s="111">
        <v>37</v>
      </c>
      <c r="B39" s="113" t="s">
        <v>259</v>
      </c>
      <c r="C39" s="111" t="s">
        <v>57</v>
      </c>
      <c r="D39" s="116">
        <v>680</v>
      </c>
      <c r="E39" s="116">
        <v>681</v>
      </c>
      <c r="F39" s="116">
        <v>714</v>
      </c>
      <c r="G39" s="116">
        <v>885</v>
      </c>
      <c r="H39" s="116">
        <v>904</v>
      </c>
      <c r="I39" s="116">
        <v>905</v>
      </c>
      <c r="J39" s="116">
        <v>901</v>
      </c>
      <c r="K39" s="116">
        <v>890</v>
      </c>
    </row>
    <row r="40" spans="1:11">
      <c r="A40" s="111">
        <v>38</v>
      </c>
      <c r="B40" s="113" t="s">
        <v>260</v>
      </c>
      <c r="C40" s="111" t="s">
        <v>57</v>
      </c>
      <c r="D40" s="116">
        <v>608</v>
      </c>
      <c r="E40" s="116">
        <v>593</v>
      </c>
      <c r="F40" s="116">
        <v>597</v>
      </c>
      <c r="G40" s="116">
        <v>805</v>
      </c>
      <c r="H40" s="116">
        <v>806</v>
      </c>
      <c r="I40" s="116">
        <v>840</v>
      </c>
      <c r="J40" s="116">
        <v>838</v>
      </c>
      <c r="K40" s="116">
        <v>824</v>
      </c>
    </row>
    <row r="41" spans="1:11">
      <c r="A41" s="111">
        <v>39</v>
      </c>
      <c r="B41" s="113" t="s">
        <v>261</v>
      </c>
      <c r="C41" s="111" t="s">
        <v>57</v>
      </c>
      <c r="D41" s="116">
        <v>237</v>
      </c>
      <c r="E41" s="116">
        <v>594</v>
      </c>
      <c r="F41" s="116">
        <v>596</v>
      </c>
      <c r="G41" s="116">
        <v>761</v>
      </c>
      <c r="H41" s="116">
        <v>754</v>
      </c>
      <c r="I41" s="116">
        <v>791</v>
      </c>
      <c r="J41" s="116">
        <v>726</v>
      </c>
      <c r="K41" s="116">
        <v>728</v>
      </c>
    </row>
    <row r="42" spans="1:11">
      <c r="A42" s="111">
        <v>40</v>
      </c>
      <c r="B42" s="113" t="s">
        <v>262</v>
      </c>
      <c r="C42" s="111" t="s">
        <v>57</v>
      </c>
      <c r="D42" s="116">
        <v>352</v>
      </c>
      <c r="E42" s="116">
        <v>574</v>
      </c>
      <c r="F42" s="116">
        <v>542</v>
      </c>
      <c r="G42" s="116">
        <v>734</v>
      </c>
      <c r="H42" s="116">
        <v>705</v>
      </c>
      <c r="I42" s="116">
        <v>711</v>
      </c>
      <c r="J42" s="116">
        <v>706</v>
      </c>
      <c r="K42" s="116">
        <v>677</v>
      </c>
    </row>
    <row r="43" spans="1:11">
      <c r="A43" s="111">
        <v>41</v>
      </c>
      <c r="B43" s="113" t="s">
        <v>263</v>
      </c>
      <c r="C43" s="111" t="s">
        <v>57</v>
      </c>
      <c r="D43" s="116">
        <v>165</v>
      </c>
      <c r="E43" s="116">
        <v>289</v>
      </c>
      <c r="F43" s="116">
        <v>292</v>
      </c>
      <c r="G43" s="116">
        <v>361</v>
      </c>
      <c r="H43" s="116">
        <v>394</v>
      </c>
      <c r="I43" s="116">
        <v>408</v>
      </c>
      <c r="J43" s="116">
        <v>441</v>
      </c>
      <c r="K43" s="116">
        <v>400</v>
      </c>
    </row>
    <row r="44" spans="1:11">
      <c r="A44" s="111">
        <v>42</v>
      </c>
      <c r="B44" s="113" t="s">
        <v>264</v>
      </c>
      <c r="C44" s="111" t="s">
        <v>57</v>
      </c>
      <c r="D44" s="116">
        <v>1165</v>
      </c>
      <c r="E44" s="116">
        <v>1114</v>
      </c>
      <c r="F44" s="116">
        <v>1153</v>
      </c>
      <c r="G44" s="116">
        <v>1461</v>
      </c>
      <c r="H44" s="116">
        <v>1482</v>
      </c>
      <c r="I44" s="116">
        <v>1517</v>
      </c>
      <c r="J44" s="116">
        <v>1228</v>
      </c>
      <c r="K44" s="116">
        <v>1245</v>
      </c>
    </row>
    <row r="45" spans="1:11">
      <c r="A45" s="111">
        <v>43</v>
      </c>
      <c r="B45" s="113" t="s">
        <v>98</v>
      </c>
      <c r="C45" s="111" t="s">
        <v>57</v>
      </c>
      <c r="D45" s="116">
        <v>185987</v>
      </c>
      <c r="E45" s="116">
        <v>206535</v>
      </c>
      <c r="F45" s="116">
        <v>223075</v>
      </c>
      <c r="G45" s="116">
        <f>G46+G47+G48+G49+G50</f>
        <v>299414</v>
      </c>
      <c r="H45" s="116">
        <f>H46+H47+H48+H49+H50</f>
        <v>309032</v>
      </c>
      <c r="I45" s="116">
        <v>347223</v>
      </c>
      <c r="J45" s="116">
        <v>317468</v>
      </c>
      <c r="K45" s="116">
        <v>308370</v>
      </c>
    </row>
    <row r="46" spans="1:11">
      <c r="A46" s="111">
        <v>44</v>
      </c>
      <c r="B46" s="113" t="s">
        <v>265</v>
      </c>
      <c r="C46" s="111" t="s">
        <v>57</v>
      </c>
      <c r="D46" s="116">
        <v>12</v>
      </c>
      <c r="E46" s="116">
        <v>12</v>
      </c>
      <c r="F46" s="116">
        <v>11</v>
      </c>
      <c r="G46" s="133">
        <v>96</v>
      </c>
      <c r="H46" s="116">
        <v>94</v>
      </c>
      <c r="I46" s="116">
        <v>95</v>
      </c>
      <c r="J46" s="116">
        <v>106</v>
      </c>
      <c r="K46" s="116">
        <v>69</v>
      </c>
    </row>
    <row r="47" spans="1:11">
      <c r="A47" s="111">
        <v>45</v>
      </c>
      <c r="B47" s="113" t="s">
        <v>266</v>
      </c>
      <c r="C47" s="111" t="s">
        <v>57</v>
      </c>
      <c r="D47" s="116">
        <v>19595</v>
      </c>
      <c r="E47" s="116">
        <v>20024</v>
      </c>
      <c r="F47" s="116">
        <v>22846</v>
      </c>
      <c r="G47" s="116">
        <v>26842</v>
      </c>
      <c r="H47" s="116">
        <v>28360</v>
      </c>
      <c r="I47" s="116">
        <v>31549</v>
      </c>
      <c r="J47" s="116">
        <v>28232</v>
      </c>
      <c r="K47" s="116">
        <v>27223</v>
      </c>
    </row>
    <row r="48" spans="1:11">
      <c r="A48" s="111">
        <v>46</v>
      </c>
      <c r="B48" s="113" t="s">
        <v>267</v>
      </c>
      <c r="C48" s="111" t="s">
        <v>57</v>
      </c>
      <c r="D48" s="116">
        <v>14856</v>
      </c>
      <c r="E48" s="116">
        <v>16181</v>
      </c>
      <c r="F48" s="116">
        <v>19147</v>
      </c>
      <c r="G48" s="116">
        <v>26013</v>
      </c>
      <c r="H48" s="116">
        <v>27712</v>
      </c>
      <c r="I48" s="116">
        <v>30255</v>
      </c>
      <c r="J48" s="116">
        <v>27716</v>
      </c>
      <c r="K48" s="116">
        <v>24475</v>
      </c>
    </row>
    <row r="49" spans="1:11">
      <c r="A49" s="111">
        <v>47</v>
      </c>
      <c r="B49" s="113" t="s">
        <v>268</v>
      </c>
      <c r="C49" s="111" t="s">
        <v>57</v>
      </c>
      <c r="D49" s="116">
        <v>83654</v>
      </c>
      <c r="E49" s="116">
        <v>96645</v>
      </c>
      <c r="F49" s="116">
        <v>104161</v>
      </c>
      <c r="G49" s="116">
        <v>142664</v>
      </c>
      <c r="H49" s="116">
        <v>146944</v>
      </c>
      <c r="I49" s="116">
        <v>165610</v>
      </c>
      <c r="J49" s="116">
        <v>152932</v>
      </c>
      <c r="K49" s="116">
        <v>149593</v>
      </c>
    </row>
    <row r="50" spans="1:11">
      <c r="A50" s="111">
        <v>48</v>
      </c>
      <c r="B50" s="113" t="s">
        <v>269</v>
      </c>
      <c r="C50" s="111" t="s">
        <v>57</v>
      </c>
      <c r="D50" s="116">
        <v>67870</v>
      </c>
      <c r="E50" s="116">
        <v>73673</v>
      </c>
      <c r="F50" s="116">
        <v>76910</v>
      </c>
      <c r="G50" s="116">
        <v>103799</v>
      </c>
      <c r="H50" s="116">
        <v>105922</v>
      </c>
      <c r="I50" s="116">
        <v>119714</v>
      </c>
      <c r="J50" s="116">
        <v>108482</v>
      </c>
      <c r="K50" s="116">
        <v>107010</v>
      </c>
    </row>
    <row r="51" spans="1:11">
      <c r="A51" s="111">
        <v>49</v>
      </c>
      <c r="B51" s="113" t="s">
        <v>270</v>
      </c>
      <c r="C51" s="111" t="s">
        <v>57</v>
      </c>
      <c r="D51" s="116">
        <v>86599</v>
      </c>
      <c r="E51" s="116">
        <v>96641</v>
      </c>
      <c r="F51" s="116">
        <v>103620</v>
      </c>
      <c r="G51" s="116">
        <v>137128</v>
      </c>
      <c r="H51" s="116">
        <v>142952</v>
      </c>
      <c r="I51" s="116">
        <v>157059</v>
      </c>
      <c r="J51" s="116">
        <v>147129</v>
      </c>
      <c r="K51" s="116">
        <v>150431</v>
      </c>
    </row>
    <row r="52" spans="1:11">
      <c r="A52" s="111">
        <v>50</v>
      </c>
      <c r="B52" s="113" t="s">
        <v>271</v>
      </c>
      <c r="C52" s="111" t="s">
        <v>57</v>
      </c>
      <c r="D52" s="116">
        <v>3175</v>
      </c>
      <c r="E52" s="116">
        <v>5823</v>
      </c>
      <c r="F52" s="116">
        <v>4548</v>
      </c>
      <c r="G52" s="116">
        <v>2228</v>
      </c>
      <c r="H52" s="116">
        <v>5629</v>
      </c>
      <c r="I52" s="116">
        <v>1749</v>
      </c>
      <c r="J52" s="116">
        <v>15356</v>
      </c>
      <c r="K52" s="116">
        <v>7793</v>
      </c>
    </row>
    <row r="53" spans="1:11">
      <c r="A53" s="111">
        <v>51</v>
      </c>
      <c r="B53" s="113" t="s">
        <v>272</v>
      </c>
      <c r="C53" s="111" t="s">
        <v>57</v>
      </c>
      <c r="D53" s="116">
        <v>175</v>
      </c>
      <c r="E53" s="116">
        <v>148</v>
      </c>
      <c r="F53" s="116">
        <v>160</v>
      </c>
      <c r="G53" s="116">
        <v>173</v>
      </c>
      <c r="H53" s="116">
        <v>177</v>
      </c>
      <c r="I53" s="116">
        <v>158</v>
      </c>
      <c r="J53" s="116">
        <v>174</v>
      </c>
      <c r="K53" s="116">
        <v>194</v>
      </c>
    </row>
    <row r="54" spans="1:11">
      <c r="A54" s="111">
        <v>52</v>
      </c>
      <c r="B54" s="113" t="s">
        <v>273</v>
      </c>
      <c r="C54" s="111" t="s">
        <v>57</v>
      </c>
      <c r="D54" s="116">
        <v>150</v>
      </c>
      <c r="E54" s="116">
        <v>148</v>
      </c>
      <c r="F54" s="116">
        <v>141</v>
      </c>
      <c r="G54" s="116">
        <v>164</v>
      </c>
      <c r="H54" s="116">
        <v>169</v>
      </c>
      <c r="I54" s="116">
        <v>132</v>
      </c>
      <c r="J54" s="116">
        <v>165</v>
      </c>
      <c r="K54" s="116">
        <v>150</v>
      </c>
    </row>
    <row r="55" spans="1:11">
      <c r="A55" s="111">
        <v>53</v>
      </c>
      <c r="B55" s="113" t="s">
        <v>274</v>
      </c>
      <c r="C55" s="111" t="s">
        <v>57</v>
      </c>
      <c r="D55" s="116">
        <v>255</v>
      </c>
      <c r="E55" s="116">
        <v>244</v>
      </c>
      <c r="F55" s="116">
        <v>269</v>
      </c>
      <c r="G55" s="116">
        <v>343</v>
      </c>
      <c r="H55" s="116">
        <v>345</v>
      </c>
      <c r="I55" s="116">
        <v>367</v>
      </c>
      <c r="J55" s="116">
        <v>344</v>
      </c>
      <c r="K55" s="116">
        <v>329</v>
      </c>
    </row>
    <row r="56" spans="1:11">
      <c r="A56" s="111">
        <v>54</v>
      </c>
      <c r="B56" s="113" t="s">
        <v>275</v>
      </c>
      <c r="C56" s="111" t="s">
        <v>57</v>
      </c>
      <c r="D56" s="116">
        <v>88</v>
      </c>
      <c r="E56" s="116">
        <v>117</v>
      </c>
      <c r="F56" s="116">
        <v>127</v>
      </c>
      <c r="G56" s="116">
        <v>176</v>
      </c>
      <c r="H56" s="116">
        <v>183</v>
      </c>
      <c r="I56" s="116">
        <v>206</v>
      </c>
      <c r="J56" s="116">
        <v>176</v>
      </c>
      <c r="K56" s="116">
        <v>178</v>
      </c>
    </row>
    <row r="57" spans="1:11">
      <c r="A57" s="111">
        <v>55</v>
      </c>
      <c r="B57" s="113" t="s">
        <v>223</v>
      </c>
      <c r="C57" s="111" t="s">
        <v>57</v>
      </c>
      <c r="D57" s="116">
        <v>12</v>
      </c>
      <c r="E57" s="116">
        <v>13</v>
      </c>
      <c r="F57" s="116">
        <v>17</v>
      </c>
      <c r="G57" s="116">
        <v>27</v>
      </c>
      <c r="H57" s="116">
        <v>29</v>
      </c>
      <c r="I57" s="116">
        <v>42</v>
      </c>
      <c r="J57" s="116">
        <v>42</v>
      </c>
      <c r="K57" s="116">
        <v>39</v>
      </c>
    </row>
    <row r="58" spans="1:11" ht="15" customHeight="1">
      <c r="A58" s="111">
        <v>58</v>
      </c>
      <c r="B58" s="113" t="s">
        <v>277</v>
      </c>
      <c r="C58" s="111" t="s">
        <v>295</v>
      </c>
      <c r="D58" s="116">
        <v>1232.8</v>
      </c>
      <c r="E58" s="116">
        <v>2732</v>
      </c>
      <c r="F58" s="116">
        <v>1536.2</v>
      </c>
      <c r="G58" s="116">
        <v>3324.9</v>
      </c>
      <c r="H58" s="116">
        <v>3168.2</v>
      </c>
      <c r="I58" s="116">
        <v>2591.3000000000002</v>
      </c>
      <c r="J58" s="116">
        <v>3023.6</v>
      </c>
      <c r="K58" s="116">
        <v>2660</v>
      </c>
    </row>
    <row r="59" spans="1:11">
      <c r="A59" s="111">
        <v>59</v>
      </c>
      <c r="B59" s="113" t="s">
        <v>278</v>
      </c>
      <c r="C59" s="111" t="s">
        <v>295</v>
      </c>
      <c r="D59" s="116">
        <v>1137</v>
      </c>
      <c r="E59" s="116">
        <v>2532</v>
      </c>
      <c r="F59" s="116">
        <v>940</v>
      </c>
      <c r="G59" s="116">
        <v>2739</v>
      </c>
      <c r="H59" s="116">
        <v>2875.2</v>
      </c>
      <c r="I59" s="116">
        <v>2524.8000000000002</v>
      </c>
      <c r="J59" s="116">
        <v>2956.1</v>
      </c>
      <c r="K59" s="116">
        <v>2593</v>
      </c>
    </row>
    <row r="60" spans="1:11">
      <c r="A60" s="111">
        <v>60</v>
      </c>
      <c r="B60" s="113" t="s">
        <v>279</v>
      </c>
      <c r="C60" s="111" t="s">
        <v>295</v>
      </c>
      <c r="D60" s="116">
        <v>42.5</v>
      </c>
      <c r="E60" s="116">
        <v>43</v>
      </c>
      <c r="F60" s="116">
        <v>51.2</v>
      </c>
      <c r="G60" s="116">
        <v>55.5</v>
      </c>
      <c r="H60" s="116">
        <v>25.5</v>
      </c>
      <c r="I60" s="116">
        <v>36</v>
      </c>
      <c r="J60" s="116">
        <v>36.5</v>
      </c>
      <c r="K60" s="116">
        <v>36</v>
      </c>
    </row>
    <row r="61" spans="1:11">
      <c r="A61" s="111">
        <v>61</v>
      </c>
      <c r="B61" s="113" t="s">
        <v>280</v>
      </c>
      <c r="C61" s="111" t="s">
        <v>295</v>
      </c>
      <c r="D61" s="116">
        <v>33.299999999999997</v>
      </c>
      <c r="E61" s="116">
        <v>16.7</v>
      </c>
      <c r="F61" s="116">
        <v>16.399999999999999</v>
      </c>
      <c r="G61" s="116">
        <v>31.4</v>
      </c>
      <c r="H61" s="116">
        <v>25</v>
      </c>
      <c r="I61" s="116">
        <v>30.5</v>
      </c>
      <c r="J61" s="116">
        <v>31</v>
      </c>
      <c r="K61" s="116">
        <v>31</v>
      </c>
    </row>
    <row r="62" spans="1:11" ht="19.5" customHeight="1">
      <c r="A62" s="111">
        <v>62</v>
      </c>
      <c r="B62" s="113" t="s">
        <v>281</v>
      </c>
      <c r="C62" s="111" t="s">
        <v>296</v>
      </c>
      <c r="D62" s="116">
        <v>1638.3</v>
      </c>
      <c r="E62" s="116">
        <v>4480</v>
      </c>
      <c r="F62" s="116">
        <v>2535.5</v>
      </c>
      <c r="G62" s="116">
        <v>4521.5</v>
      </c>
      <c r="H62" s="116">
        <v>2296.5</v>
      </c>
      <c r="I62" s="116">
        <v>8735.7999999999993</v>
      </c>
      <c r="J62" s="116">
        <v>4333.2</v>
      </c>
      <c r="K62" s="116">
        <v>7619</v>
      </c>
    </row>
    <row r="63" spans="1:11">
      <c r="A63" s="111">
        <v>63</v>
      </c>
      <c r="B63" s="113" t="s">
        <v>278</v>
      </c>
      <c r="C63" s="111" t="s">
        <v>296</v>
      </c>
      <c r="D63" s="116">
        <v>1123</v>
      </c>
      <c r="E63" s="116">
        <v>3219</v>
      </c>
      <c r="F63" s="116">
        <v>1149</v>
      </c>
      <c r="G63" s="116">
        <v>3779.5</v>
      </c>
      <c r="H63" s="116">
        <v>1479</v>
      </c>
      <c r="I63" s="116">
        <v>6785</v>
      </c>
      <c r="J63" s="116">
        <v>3110</v>
      </c>
      <c r="K63" s="116">
        <v>6440</v>
      </c>
    </row>
    <row r="64" spans="1:11">
      <c r="A64" s="111">
        <v>64</v>
      </c>
      <c r="B64" s="113" t="s">
        <v>279</v>
      </c>
      <c r="C64" s="111" t="s">
        <v>296</v>
      </c>
      <c r="D64" s="116">
        <v>432</v>
      </c>
      <c r="E64" s="116">
        <v>560</v>
      </c>
      <c r="F64" s="116">
        <v>646.20000000000005</v>
      </c>
      <c r="G64" s="116">
        <v>680</v>
      </c>
      <c r="H64" s="116">
        <v>420</v>
      </c>
      <c r="I64" s="116">
        <v>1160</v>
      </c>
      <c r="J64" s="116">
        <v>658</v>
      </c>
      <c r="K64" s="116">
        <v>720</v>
      </c>
    </row>
    <row r="65" spans="1:11">
      <c r="A65" s="111">
        <v>65</v>
      </c>
      <c r="B65" s="113" t="s">
        <v>280</v>
      </c>
      <c r="C65" s="111" t="s">
        <v>296</v>
      </c>
      <c r="D65" s="116">
        <v>360</v>
      </c>
      <c r="E65" s="116">
        <v>416</v>
      </c>
      <c r="F65" s="116">
        <v>390.1</v>
      </c>
      <c r="G65" s="116">
        <v>400</v>
      </c>
      <c r="H65" s="116">
        <v>312.5</v>
      </c>
      <c r="I65" s="116">
        <v>790.8</v>
      </c>
      <c r="J65" s="116">
        <v>565.20000000000005</v>
      </c>
      <c r="K65" s="116">
        <v>459</v>
      </c>
    </row>
    <row r="66" spans="1:11">
      <c r="A66" s="111">
        <v>66</v>
      </c>
      <c r="B66" s="113" t="s">
        <v>282</v>
      </c>
      <c r="C66" s="111" t="s">
        <v>296</v>
      </c>
      <c r="D66" s="116">
        <v>4960</v>
      </c>
      <c r="E66" s="116">
        <v>4200</v>
      </c>
      <c r="F66" s="116">
        <v>5858</v>
      </c>
      <c r="G66" s="116">
        <v>4720</v>
      </c>
      <c r="H66" s="116">
        <v>4702</v>
      </c>
      <c r="I66" s="116">
        <v>4725</v>
      </c>
      <c r="J66" s="116">
        <v>1377</v>
      </c>
      <c r="K66" s="116">
        <v>5703.4</v>
      </c>
    </row>
    <row r="67" spans="1:11">
      <c r="A67" s="111">
        <v>67</v>
      </c>
      <c r="B67" s="113" t="s">
        <v>306</v>
      </c>
      <c r="C67" s="111" t="s">
        <v>57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  <c r="I67" s="116"/>
      <c r="J67" s="116"/>
      <c r="K67" s="116"/>
    </row>
    <row r="68" spans="1:11">
      <c r="A68" s="111">
        <v>68</v>
      </c>
      <c r="B68" s="113" t="s">
        <v>284</v>
      </c>
      <c r="C68" s="111" t="s">
        <v>57</v>
      </c>
      <c r="D68" s="116">
        <v>1</v>
      </c>
      <c r="E68" s="116">
        <v>1</v>
      </c>
      <c r="F68" s="116">
        <v>1</v>
      </c>
      <c r="G68" s="116">
        <v>1</v>
      </c>
      <c r="H68" s="116">
        <v>1</v>
      </c>
      <c r="I68" s="116">
        <v>1</v>
      </c>
      <c r="J68" s="116">
        <v>1</v>
      </c>
      <c r="K68" s="116">
        <v>1</v>
      </c>
    </row>
    <row r="69" spans="1:11" ht="12.75" customHeight="1">
      <c r="A69" s="111">
        <v>69</v>
      </c>
      <c r="B69" s="113" t="s">
        <v>103</v>
      </c>
      <c r="C69" s="111" t="s">
        <v>57</v>
      </c>
      <c r="D69" s="116">
        <v>145</v>
      </c>
      <c r="E69" s="116">
        <v>124</v>
      </c>
      <c r="F69" s="116">
        <v>121</v>
      </c>
      <c r="G69" s="116">
        <v>119</v>
      </c>
      <c r="H69" s="116">
        <v>131</v>
      </c>
      <c r="I69" s="116">
        <v>152</v>
      </c>
      <c r="J69" s="116">
        <v>147</v>
      </c>
      <c r="K69" s="116">
        <v>159</v>
      </c>
    </row>
    <row r="70" spans="1:11">
      <c r="A70" s="111">
        <v>70</v>
      </c>
      <c r="B70" s="113" t="s">
        <v>104</v>
      </c>
      <c r="C70" s="111" t="s">
        <v>57</v>
      </c>
      <c r="D70" s="116">
        <v>13</v>
      </c>
      <c r="E70" s="116">
        <v>12</v>
      </c>
      <c r="F70" s="116">
        <v>13</v>
      </c>
      <c r="G70" s="116">
        <v>13</v>
      </c>
      <c r="H70" s="116">
        <v>13</v>
      </c>
      <c r="I70" s="116">
        <v>12</v>
      </c>
      <c r="J70" s="116">
        <v>13</v>
      </c>
      <c r="K70" s="116">
        <v>13</v>
      </c>
    </row>
    <row r="71" spans="1:11">
      <c r="A71" s="111">
        <v>71</v>
      </c>
      <c r="B71" s="113" t="s">
        <v>285</v>
      </c>
      <c r="C71" s="111" t="s">
        <v>57</v>
      </c>
      <c r="D71" s="116">
        <v>1</v>
      </c>
      <c r="E71" s="116">
        <v>1</v>
      </c>
      <c r="F71" s="116">
        <v>1</v>
      </c>
      <c r="G71" s="116">
        <v>1</v>
      </c>
      <c r="H71" s="116">
        <v>1</v>
      </c>
      <c r="I71" s="116">
        <v>1</v>
      </c>
      <c r="J71" s="116">
        <v>1</v>
      </c>
      <c r="K71" s="116">
        <v>1</v>
      </c>
    </row>
    <row r="72" spans="1:11">
      <c r="A72" s="111">
        <v>72</v>
      </c>
      <c r="B72" s="113" t="s">
        <v>286</v>
      </c>
      <c r="C72" s="111" t="s">
        <v>57</v>
      </c>
      <c r="D72" s="116">
        <v>1</v>
      </c>
      <c r="E72" s="116">
        <v>1</v>
      </c>
      <c r="F72" s="116">
        <v>1</v>
      </c>
      <c r="G72" s="116">
        <v>2</v>
      </c>
      <c r="H72" s="116">
        <v>2</v>
      </c>
      <c r="I72" s="116">
        <v>2</v>
      </c>
      <c r="J72" s="116">
        <v>1</v>
      </c>
      <c r="K72" s="116">
        <v>2</v>
      </c>
    </row>
    <row r="73" spans="1:11">
      <c r="A73" s="111">
        <v>73</v>
      </c>
      <c r="B73" s="113" t="s">
        <v>287</v>
      </c>
      <c r="C73" s="111" t="s">
        <v>57</v>
      </c>
      <c r="D73" s="116">
        <v>14</v>
      </c>
      <c r="E73" s="116">
        <v>12</v>
      </c>
      <c r="F73" s="116">
        <v>11</v>
      </c>
      <c r="G73" s="116">
        <v>12</v>
      </c>
      <c r="H73" s="116">
        <v>12</v>
      </c>
      <c r="I73" s="116">
        <v>10</v>
      </c>
      <c r="J73" s="116">
        <v>11</v>
      </c>
      <c r="K73" s="116">
        <v>11</v>
      </c>
    </row>
    <row r="74" spans="1:11">
      <c r="A74" s="111">
        <v>74</v>
      </c>
      <c r="B74" s="113" t="s">
        <v>139</v>
      </c>
      <c r="C74" s="111" t="s">
        <v>57</v>
      </c>
      <c r="D74" s="116">
        <v>0</v>
      </c>
      <c r="E74" s="116">
        <v>0</v>
      </c>
      <c r="F74" s="116">
        <v>0</v>
      </c>
      <c r="G74" s="116">
        <v>2</v>
      </c>
      <c r="H74" s="116">
        <v>0</v>
      </c>
      <c r="I74" s="116">
        <v>0</v>
      </c>
      <c r="J74" s="116">
        <v>0</v>
      </c>
      <c r="K74" s="116">
        <v>0</v>
      </c>
    </row>
    <row r="75" spans="1:11">
      <c r="A75" s="111">
        <v>75</v>
      </c>
      <c r="B75" s="113" t="s">
        <v>292</v>
      </c>
      <c r="C75" s="111" t="s">
        <v>57</v>
      </c>
      <c r="D75" s="116">
        <v>15</v>
      </c>
      <c r="E75" s="116">
        <v>25</v>
      </c>
      <c r="F75" s="116">
        <v>35</v>
      </c>
      <c r="G75" s="116">
        <v>28</v>
      </c>
      <c r="H75" s="116">
        <v>39</v>
      </c>
      <c r="I75" s="116">
        <v>26</v>
      </c>
      <c r="J75" s="116">
        <v>40</v>
      </c>
      <c r="K75" s="116">
        <v>35</v>
      </c>
    </row>
  </sheetData>
  <mergeCells count="4">
    <mergeCell ref="D3:K3"/>
    <mergeCell ref="D4:K4"/>
    <mergeCell ref="D5:K5"/>
    <mergeCell ref="A1:K1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T75"/>
  <sheetViews>
    <sheetView zoomScaleNormal="100" workbookViewId="0">
      <selection activeCell="D3" sqref="D3:K5"/>
    </sheetView>
  </sheetViews>
  <sheetFormatPr defaultRowHeight="12.75"/>
  <cols>
    <col min="1" max="1" width="4.140625" style="131" customWidth="1"/>
    <col min="2" max="2" width="39" style="130" customWidth="1"/>
    <col min="3" max="3" width="7.140625" style="131" bestFit="1" customWidth="1"/>
    <col min="4" max="4" width="7.5703125" style="130" bestFit="1" customWidth="1"/>
    <col min="5" max="5" width="7.42578125" style="130" customWidth="1"/>
    <col min="6" max="6" width="6.7109375" style="130" customWidth="1"/>
    <col min="7" max="8" width="7.5703125" style="130" bestFit="1" customWidth="1"/>
    <col min="9" max="9" width="11.7109375" style="130" bestFit="1" customWidth="1"/>
    <col min="10" max="11" width="9.5703125" style="130" bestFit="1" customWidth="1"/>
    <col min="12" max="16384" width="9.140625" style="130"/>
  </cols>
  <sheetData>
    <row r="1" spans="1:11" ht="24.75" customHeight="1">
      <c r="A1" s="166" t="s">
        <v>317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>
      <c r="A2" s="111" t="s">
        <v>0</v>
      </c>
      <c r="B2" s="111" t="s">
        <v>224</v>
      </c>
      <c r="C2" s="111" t="s">
        <v>309</v>
      </c>
      <c r="D2" s="112" t="s">
        <v>117</v>
      </c>
      <c r="E2" s="112" t="s">
        <v>136</v>
      </c>
      <c r="F2" s="112" t="s">
        <v>189</v>
      </c>
      <c r="G2" s="112" t="s">
        <v>190</v>
      </c>
      <c r="H2" s="112" t="s">
        <v>191</v>
      </c>
      <c r="I2" s="112" t="s">
        <v>220</v>
      </c>
      <c r="J2" s="112" t="s">
        <v>221</v>
      </c>
      <c r="K2" s="112" t="s">
        <v>222</v>
      </c>
    </row>
    <row r="3" spans="1:11">
      <c r="A3" s="111">
        <v>1</v>
      </c>
      <c r="B3" s="113" t="s">
        <v>225</v>
      </c>
      <c r="C3" s="134" t="s">
        <v>57</v>
      </c>
      <c r="D3" s="165">
        <v>1985</v>
      </c>
      <c r="E3" s="165"/>
      <c r="F3" s="165"/>
      <c r="G3" s="165"/>
      <c r="H3" s="165"/>
      <c r="I3" s="165"/>
      <c r="J3" s="165"/>
      <c r="K3" s="165"/>
    </row>
    <row r="4" spans="1:11" ht="15" customHeight="1">
      <c r="A4" s="111">
        <v>2</v>
      </c>
      <c r="B4" s="113" t="s">
        <v>226</v>
      </c>
      <c r="C4" s="134" t="s">
        <v>57</v>
      </c>
      <c r="D4" s="165">
        <v>4</v>
      </c>
      <c r="E4" s="165"/>
      <c r="F4" s="165"/>
      <c r="G4" s="165"/>
      <c r="H4" s="165"/>
      <c r="I4" s="165"/>
      <c r="J4" s="165"/>
      <c r="K4" s="165"/>
    </row>
    <row r="5" spans="1:11">
      <c r="A5" s="111">
        <v>3</v>
      </c>
      <c r="B5" s="113" t="s">
        <v>227</v>
      </c>
      <c r="C5" s="134" t="s">
        <v>293</v>
      </c>
      <c r="D5" s="165">
        <v>1012</v>
      </c>
      <c r="E5" s="165"/>
      <c r="F5" s="165"/>
      <c r="G5" s="165"/>
      <c r="H5" s="165"/>
      <c r="I5" s="165"/>
      <c r="J5" s="165"/>
      <c r="K5" s="165"/>
    </row>
    <row r="6" spans="1:11">
      <c r="A6" s="111">
        <v>4</v>
      </c>
      <c r="B6" s="115" t="s">
        <v>228</v>
      </c>
      <c r="C6" s="134" t="s">
        <v>57</v>
      </c>
      <c r="D6" s="116">
        <v>3168</v>
      </c>
      <c r="E6" s="116">
        <v>3164</v>
      </c>
      <c r="F6" s="116">
        <v>3168</v>
      </c>
      <c r="G6" s="116">
        <v>3154</v>
      </c>
      <c r="H6" s="116">
        <f>H7+H8</f>
        <v>3141</v>
      </c>
      <c r="I6" s="117">
        <v>3165</v>
      </c>
      <c r="J6" s="117">
        <v>3215</v>
      </c>
      <c r="K6" s="117">
        <v>3253</v>
      </c>
    </row>
    <row r="7" spans="1:11">
      <c r="A7" s="111">
        <v>5</v>
      </c>
      <c r="B7" s="113" t="s">
        <v>229</v>
      </c>
      <c r="C7" s="134" t="s">
        <v>57</v>
      </c>
      <c r="D7" s="116">
        <v>1573</v>
      </c>
      <c r="E7" s="116">
        <v>1561</v>
      </c>
      <c r="F7" s="116">
        <v>1570</v>
      </c>
      <c r="G7" s="116">
        <v>1578</v>
      </c>
      <c r="H7" s="116">
        <v>1583</v>
      </c>
      <c r="I7" s="117">
        <v>1602</v>
      </c>
      <c r="J7" s="117">
        <v>1618</v>
      </c>
      <c r="K7" s="117">
        <v>1646</v>
      </c>
    </row>
    <row r="8" spans="1:11">
      <c r="A8" s="111">
        <v>6</v>
      </c>
      <c r="B8" s="113" t="s">
        <v>298</v>
      </c>
      <c r="C8" s="134" t="s">
        <v>57</v>
      </c>
      <c r="D8" s="116">
        <v>1595</v>
      </c>
      <c r="E8" s="116">
        <v>1603</v>
      </c>
      <c r="F8" s="116">
        <v>1598</v>
      </c>
      <c r="G8" s="116">
        <v>1576</v>
      </c>
      <c r="H8" s="116">
        <v>1558</v>
      </c>
      <c r="I8" s="116">
        <v>1563</v>
      </c>
      <c r="J8" s="116">
        <v>1597</v>
      </c>
      <c r="K8" s="116">
        <v>1607</v>
      </c>
    </row>
    <row r="9" spans="1:11">
      <c r="A9" s="111">
        <v>7</v>
      </c>
      <c r="B9" s="113" t="s">
        <v>232</v>
      </c>
      <c r="C9" s="134" t="s">
        <v>214</v>
      </c>
      <c r="D9" s="118">
        <v>3.1304347826086958</v>
      </c>
      <c r="E9" s="118">
        <v>3.1264822134387353</v>
      </c>
      <c r="F9" s="118">
        <v>3.1304347826086958</v>
      </c>
      <c r="G9" s="118">
        <v>3.1</v>
      </c>
      <c r="H9" s="118">
        <v>3.1</v>
      </c>
      <c r="I9" s="118">
        <f>I6/$D$5</f>
        <v>3.1274703557312251</v>
      </c>
      <c r="J9" s="118">
        <f t="shared" ref="J9:K9" si="0">J6/$D$5</f>
        <v>3.1768774703557314</v>
      </c>
      <c r="K9" s="118">
        <f t="shared" si="0"/>
        <v>3.2144268774703559</v>
      </c>
    </row>
    <row r="10" spans="1:11">
      <c r="A10" s="111">
        <v>8</v>
      </c>
      <c r="B10" s="113" t="s">
        <v>299</v>
      </c>
      <c r="C10" s="134" t="s">
        <v>57</v>
      </c>
      <c r="D10" s="116">
        <v>1220</v>
      </c>
      <c r="E10" s="116">
        <v>1207</v>
      </c>
      <c r="F10" s="116">
        <v>1197</v>
      </c>
      <c r="G10" s="116">
        <v>1166</v>
      </c>
      <c r="H10" s="116">
        <v>1153</v>
      </c>
      <c r="I10" s="116">
        <v>1207</v>
      </c>
      <c r="J10" s="116">
        <v>1196</v>
      </c>
      <c r="K10" s="116">
        <v>1198</v>
      </c>
    </row>
    <row r="11" spans="1:11">
      <c r="A11" s="111">
        <v>9</v>
      </c>
      <c r="B11" s="113" t="s">
        <v>234</v>
      </c>
      <c r="C11" s="134" t="s">
        <v>57</v>
      </c>
      <c r="D11" s="116">
        <v>1641</v>
      </c>
      <c r="E11" s="116">
        <v>1016</v>
      </c>
      <c r="F11" s="116">
        <v>1646</v>
      </c>
      <c r="G11" s="116">
        <v>1520</v>
      </c>
      <c r="H11" s="116">
        <v>1571</v>
      </c>
      <c r="I11" s="116">
        <v>1471</v>
      </c>
      <c r="J11" s="116">
        <v>1608</v>
      </c>
      <c r="K11" s="116">
        <v>1627</v>
      </c>
    </row>
    <row r="12" spans="1:11">
      <c r="A12" s="111">
        <v>10</v>
      </c>
      <c r="B12" s="113" t="s">
        <v>235</v>
      </c>
      <c r="C12" s="134" t="s">
        <v>57</v>
      </c>
      <c r="D12" s="116">
        <v>1527</v>
      </c>
      <c r="E12" s="116">
        <v>2148</v>
      </c>
      <c r="F12" s="116">
        <v>1522</v>
      </c>
      <c r="G12" s="116">
        <v>1634</v>
      </c>
      <c r="H12" s="116">
        <v>1570</v>
      </c>
      <c r="I12" s="116">
        <v>1694</v>
      </c>
      <c r="J12" s="116">
        <v>1607</v>
      </c>
      <c r="K12" s="116">
        <v>1626</v>
      </c>
    </row>
    <row r="13" spans="1:11">
      <c r="A13" s="111">
        <v>11</v>
      </c>
      <c r="B13" s="113" t="s">
        <v>300</v>
      </c>
      <c r="C13" s="134" t="s">
        <v>57</v>
      </c>
      <c r="D13" s="116">
        <v>940</v>
      </c>
      <c r="E13" s="116">
        <v>947</v>
      </c>
      <c r="F13" s="116">
        <v>950</v>
      </c>
      <c r="G13" s="116">
        <v>965</v>
      </c>
      <c r="H13" s="116">
        <v>981</v>
      </c>
      <c r="I13" s="116">
        <v>981</v>
      </c>
      <c r="J13" s="116">
        <v>1000</v>
      </c>
      <c r="K13" s="116">
        <v>1021</v>
      </c>
    </row>
    <row r="14" spans="1:11">
      <c r="A14" s="111">
        <v>12</v>
      </c>
      <c r="B14" s="113" t="s">
        <v>237</v>
      </c>
      <c r="C14" s="134" t="s">
        <v>57</v>
      </c>
      <c r="D14" s="116">
        <v>524</v>
      </c>
      <c r="E14" s="116">
        <v>319</v>
      </c>
      <c r="F14" s="116">
        <v>504</v>
      </c>
      <c r="G14" s="116">
        <v>478</v>
      </c>
      <c r="H14" s="116">
        <v>506</v>
      </c>
      <c r="I14" s="116">
        <v>465</v>
      </c>
      <c r="J14" s="116">
        <v>420</v>
      </c>
      <c r="K14" s="116">
        <v>512</v>
      </c>
    </row>
    <row r="15" spans="1:11">
      <c r="A15" s="111">
        <v>13</v>
      </c>
      <c r="B15" s="113" t="s">
        <v>301</v>
      </c>
      <c r="C15" s="134" t="s">
        <v>57</v>
      </c>
      <c r="D15" s="116">
        <v>416</v>
      </c>
      <c r="E15" s="116">
        <v>628</v>
      </c>
      <c r="F15" s="116">
        <v>446</v>
      </c>
      <c r="G15" s="116">
        <v>487</v>
      </c>
      <c r="H15" s="116">
        <v>475</v>
      </c>
      <c r="I15" s="116">
        <v>516</v>
      </c>
      <c r="J15" s="116">
        <v>580</v>
      </c>
      <c r="K15" s="116">
        <v>509</v>
      </c>
    </row>
    <row r="16" spans="1:11">
      <c r="A16" s="111">
        <v>14</v>
      </c>
      <c r="B16" s="113" t="s">
        <v>239</v>
      </c>
      <c r="C16" s="134" t="s">
        <v>57</v>
      </c>
      <c r="D16" s="116">
        <v>144</v>
      </c>
      <c r="E16" s="116">
        <v>177</v>
      </c>
      <c r="F16" s="116">
        <v>204</v>
      </c>
      <c r="G16" s="135">
        <f>G17+G18</f>
        <v>184</v>
      </c>
      <c r="H16" s="135">
        <f>H17+H18</f>
        <v>192</v>
      </c>
      <c r="I16" s="116">
        <v>208</v>
      </c>
      <c r="J16" s="116">
        <v>186</v>
      </c>
      <c r="K16" s="116">
        <v>179</v>
      </c>
    </row>
    <row r="17" spans="1:20">
      <c r="A17" s="111">
        <v>15</v>
      </c>
      <c r="B17" s="113" t="s">
        <v>229</v>
      </c>
      <c r="C17" s="134" t="s">
        <v>57</v>
      </c>
      <c r="D17" s="116">
        <v>35</v>
      </c>
      <c r="E17" s="116">
        <v>39</v>
      </c>
      <c r="F17" s="116">
        <v>59</v>
      </c>
      <c r="G17" s="116">
        <v>23</v>
      </c>
      <c r="H17" s="116">
        <v>28</v>
      </c>
      <c r="I17" s="116">
        <v>34</v>
      </c>
      <c r="J17" s="116">
        <v>23</v>
      </c>
      <c r="K17" s="116">
        <v>22</v>
      </c>
    </row>
    <row r="18" spans="1:20">
      <c r="A18" s="111">
        <v>16</v>
      </c>
      <c r="B18" s="113" t="s">
        <v>298</v>
      </c>
      <c r="C18" s="134" t="s">
        <v>57</v>
      </c>
      <c r="D18" s="135">
        <v>109</v>
      </c>
      <c r="E18" s="135">
        <v>138</v>
      </c>
      <c r="F18" s="135">
        <v>145</v>
      </c>
      <c r="G18" s="135">
        <v>161</v>
      </c>
      <c r="H18" s="135">
        <v>164</v>
      </c>
      <c r="I18" s="116">
        <v>174</v>
      </c>
      <c r="J18" s="116">
        <v>163</v>
      </c>
      <c r="K18" s="116">
        <v>157</v>
      </c>
    </row>
    <row r="19" spans="1:20">
      <c r="A19" s="111">
        <v>17</v>
      </c>
      <c r="B19" s="113" t="s">
        <v>240</v>
      </c>
      <c r="C19" s="134" t="s">
        <v>57</v>
      </c>
      <c r="D19" s="135">
        <v>4</v>
      </c>
      <c r="E19" s="135">
        <v>3</v>
      </c>
      <c r="F19" s="135">
        <v>4</v>
      </c>
      <c r="G19" s="135">
        <v>2</v>
      </c>
      <c r="H19" s="135">
        <v>2</v>
      </c>
      <c r="I19" s="116">
        <v>1</v>
      </c>
      <c r="J19" s="116">
        <v>1</v>
      </c>
      <c r="K19" s="116">
        <v>6</v>
      </c>
    </row>
    <row r="20" spans="1:20">
      <c r="A20" s="111">
        <v>18</v>
      </c>
      <c r="B20" s="113" t="s">
        <v>241</v>
      </c>
      <c r="C20" s="134" t="s">
        <v>57</v>
      </c>
      <c r="D20" s="135">
        <v>43</v>
      </c>
      <c r="E20" s="135">
        <v>52</v>
      </c>
      <c r="F20" s="135">
        <v>44</v>
      </c>
      <c r="G20" s="135">
        <v>39</v>
      </c>
      <c r="H20" s="135">
        <v>35</v>
      </c>
      <c r="I20" s="116">
        <v>31</v>
      </c>
      <c r="J20" s="116">
        <v>29</v>
      </c>
      <c r="K20" s="116">
        <v>37</v>
      </c>
    </row>
    <row r="21" spans="1:20">
      <c r="A21" s="111">
        <v>19</v>
      </c>
      <c r="B21" s="113" t="s">
        <v>242</v>
      </c>
      <c r="C21" s="134" t="s">
        <v>57</v>
      </c>
      <c r="D21" s="135">
        <v>62</v>
      </c>
      <c r="E21" s="135">
        <v>72</v>
      </c>
      <c r="F21" s="135">
        <v>80</v>
      </c>
      <c r="G21" s="135">
        <v>76</v>
      </c>
      <c r="H21" s="135">
        <v>77</v>
      </c>
      <c r="I21" s="116">
        <v>65</v>
      </c>
      <c r="J21" s="116">
        <v>73</v>
      </c>
      <c r="K21" s="116">
        <v>56</v>
      </c>
      <c r="T21" s="130" t="s">
        <v>192</v>
      </c>
    </row>
    <row r="22" spans="1:20">
      <c r="A22" s="111">
        <v>20</v>
      </c>
      <c r="B22" s="113" t="s">
        <v>229</v>
      </c>
      <c r="C22" s="134" t="s">
        <v>57</v>
      </c>
      <c r="D22" s="135">
        <v>38</v>
      </c>
      <c r="E22" s="135">
        <v>43</v>
      </c>
      <c r="F22" s="135">
        <v>39</v>
      </c>
      <c r="G22" s="135">
        <f>G21-G23</f>
        <v>48</v>
      </c>
      <c r="H22" s="135">
        <f>H21-H23</f>
        <v>43</v>
      </c>
      <c r="I22" s="116"/>
      <c r="J22" s="116"/>
      <c r="K22" s="116">
        <v>28</v>
      </c>
    </row>
    <row r="23" spans="1:20">
      <c r="A23" s="111">
        <v>21</v>
      </c>
      <c r="B23" s="113" t="s">
        <v>298</v>
      </c>
      <c r="C23" s="134" t="s">
        <v>57</v>
      </c>
      <c r="D23" s="135">
        <v>24</v>
      </c>
      <c r="E23" s="135">
        <v>29</v>
      </c>
      <c r="F23" s="135">
        <v>41</v>
      </c>
      <c r="G23" s="135">
        <v>28</v>
      </c>
      <c r="H23" s="135">
        <v>34</v>
      </c>
      <c r="I23" s="116"/>
      <c r="J23" s="116"/>
      <c r="K23" s="116">
        <v>28</v>
      </c>
    </row>
    <row r="24" spans="1:20">
      <c r="A24" s="111">
        <v>22</v>
      </c>
      <c r="B24" s="113" t="s">
        <v>243</v>
      </c>
      <c r="C24" s="134" t="s">
        <v>57</v>
      </c>
      <c r="D24" s="116">
        <v>74</v>
      </c>
      <c r="E24" s="116">
        <v>81</v>
      </c>
      <c r="F24" s="116">
        <v>70</v>
      </c>
      <c r="G24" s="116">
        <v>77</v>
      </c>
      <c r="H24" s="116">
        <v>65</v>
      </c>
      <c r="I24" s="116">
        <v>67</v>
      </c>
      <c r="J24" s="116">
        <v>69</v>
      </c>
      <c r="K24" s="116">
        <v>74</v>
      </c>
    </row>
    <row r="25" spans="1:20">
      <c r="A25" s="111">
        <v>23</v>
      </c>
      <c r="B25" s="113" t="s">
        <v>244</v>
      </c>
      <c r="C25" s="134" t="s">
        <v>57</v>
      </c>
      <c r="D25" s="116">
        <v>22</v>
      </c>
      <c r="E25" s="116">
        <v>19</v>
      </c>
      <c r="F25" s="116">
        <v>15</v>
      </c>
      <c r="G25" s="116">
        <v>17</v>
      </c>
      <c r="H25" s="116">
        <v>16</v>
      </c>
      <c r="I25" s="116">
        <v>18</v>
      </c>
      <c r="J25" s="116">
        <v>18</v>
      </c>
      <c r="K25" s="116">
        <v>16</v>
      </c>
    </row>
    <row r="26" spans="1:20">
      <c r="A26" s="111">
        <v>24</v>
      </c>
      <c r="B26" s="113" t="s">
        <v>245</v>
      </c>
      <c r="C26" s="134" t="s">
        <v>57</v>
      </c>
      <c r="D26" s="116">
        <f t="shared" ref="D26:F26" si="1">D24-D25</f>
        <v>52</v>
      </c>
      <c r="E26" s="116">
        <f t="shared" si="1"/>
        <v>62</v>
      </c>
      <c r="F26" s="116">
        <f t="shared" si="1"/>
        <v>55</v>
      </c>
      <c r="G26" s="116">
        <f>G24-G25</f>
        <v>60</v>
      </c>
      <c r="H26" s="116">
        <f>H24-H25</f>
        <v>49</v>
      </c>
      <c r="I26" s="116">
        <v>49</v>
      </c>
      <c r="J26" s="116">
        <v>51</v>
      </c>
      <c r="K26" s="116">
        <v>58</v>
      </c>
    </row>
    <row r="27" spans="1:20">
      <c r="A27" s="111">
        <v>25</v>
      </c>
      <c r="B27" s="113" t="s">
        <v>63</v>
      </c>
      <c r="C27" s="134" t="s">
        <v>57</v>
      </c>
      <c r="D27" s="116">
        <v>4</v>
      </c>
      <c r="E27" s="116">
        <v>5</v>
      </c>
      <c r="F27" s="116">
        <v>5</v>
      </c>
      <c r="G27" s="116">
        <v>4</v>
      </c>
      <c r="H27" s="116">
        <v>6</v>
      </c>
      <c r="I27" s="116">
        <v>17</v>
      </c>
      <c r="J27" s="116">
        <v>12</v>
      </c>
      <c r="K27" s="116">
        <v>14</v>
      </c>
    </row>
    <row r="28" spans="1:20">
      <c r="A28" s="111">
        <v>26</v>
      </c>
      <c r="B28" s="113" t="s">
        <v>64</v>
      </c>
      <c r="C28" s="134" t="s">
        <v>57</v>
      </c>
      <c r="D28" s="116">
        <v>0</v>
      </c>
      <c r="E28" s="116">
        <v>1</v>
      </c>
      <c r="F28" s="116">
        <v>2</v>
      </c>
      <c r="G28" s="116">
        <v>2</v>
      </c>
      <c r="H28" s="116">
        <v>1</v>
      </c>
      <c r="I28" s="116">
        <v>2</v>
      </c>
      <c r="J28" s="116">
        <v>0</v>
      </c>
      <c r="K28" s="116">
        <v>0</v>
      </c>
    </row>
    <row r="29" spans="1:20">
      <c r="A29" s="111">
        <v>27</v>
      </c>
      <c r="B29" s="113" t="s">
        <v>302</v>
      </c>
      <c r="C29" s="134" t="s">
        <v>57</v>
      </c>
      <c r="D29" s="116">
        <v>11</v>
      </c>
      <c r="E29" s="116">
        <v>17</v>
      </c>
      <c r="F29" s="119">
        <v>112</v>
      </c>
      <c r="G29" s="116">
        <v>89</v>
      </c>
      <c r="H29" s="119">
        <v>37</v>
      </c>
      <c r="I29" s="116"/>
      <c r="J29" s="116"/>
      <c r="K29" s="116"/>
    </row>
    <row r="30" spans="1:20">
      <c r="A30" s="111">
        <v>28</v>
      </c>
      <c r="B30" s="113" t="s">
        <v>303</v>
      </c>
      <c r="C30" s="134" t="s">
        <v>57</v>
      </c>
      <c r="D30" s="116">
        <v>60</v>
      </c>
      <c r="E30" s="116">
        <v>83</v>
      </c>
      <c r="F30" s="119">
        <v>162</v>
      </c>
      <c r="G30" s="116">
        <v>147</v>
      </c>
      <c r="H30" s="119">
        <v>110</v>
      </c>
      <c r="I30" s="116"/>
      <c r="J30" s="116"/>
      <c r="K30" s="116"/>
    </row>
    <row r="31" spans="1:20">
      <c r="A31" s="111">
        <v>29</v>
      </c>
      <c r="B31" s="113" t="s">
        <v>304</v>
      </c>
      <c r="C31" s="134" t="s">
        <v>57</v>
      </c>
      <c r="D31" s="116">
        <v>1459</v>
      </c>
      <c r="E31" s="116">
        <v>1494</v>
      </c>
      <c r="F31" s="111" t="s">
        <v>65</v>
      </c>
      <c r="G31" s="116"/>
      <c r="H31" s="111"/>
      <c r="I31" s="116"/>
      <c r="J31" s="116"/>
      <c r="K31" s="116"/>
    </row>
    <row r="32" spans="1:20">
      <c r="A32" s="111">
        <v>30</v>
      </c>
      <c r="B32" s="113" t="s">
        <v>94</v>
      </c>
      <c r="C32" s="134" t="s">
        <v>57</v>
      </c>
      <c r="D32" s="116">
        <v>1955</v>
      </c>
      <c r="E32" s="116">
        <v>2049</v>
      </c>
      <c r="F32" s="116">
        <v>2057</v>
      </c>
      <c r="G32" s="116">
        <v>1822</v>
      </c>
      <c r="H32" s="116">
        <v>1824</v>
      </c>
      <c r="I32" s="116"/>
      <c r="J32" s="116"/>
      <c r="K32" s="116"/>
    </row>
    <row r="33" spans="1:11">
      <c r="A33" s="111">
        <v>31</v>
      </c>
      <c r="B33" s="113" t="s">
        <v>249</v>
      </c>
      <c r="C33" s="134" t="s">
        <v>57</v>
      </c>
      <c r="D33" s="116">
        <v>1368</v>
      </c>
      <c r="E33" s="116">
        <v>1403</v>
      </c>
      <c r="F33" s="111" t="s">
        <v>65</v>
      </c>
      <c r="G33" s="111" t="s">
        <v>65</v>
      </c>
      <c r="H33" s="111" t="s">
        <v>65</v>
      </c>
      <c r="I33" s="116"/>
      <c r="J33" s="116"/>
      <c r="K33" s="116"/>
    </row>
    <row r="34" spans="1:11">
      <c r="A34" s="111">
        <v>32</v>
      </c>
      <c r="B34" s="113" t="s">
        <v>250</v>
      </c>
      <c r="C34" s="134" t="s">
        <v>57</v>
      </c>
      <c r="D34" s="116">
        <v>91</v>
      </c>
      <c r="E34" s="116">
        <v>91</v>
      </c>
      <c r="F34" s="111" t="s">
        <v>65</v>
      </c>
      <c r="G34" s="111" t="s">
        <v>65</v>
      </c>
      <c r="H34" s="111" t="s">
        <v>65</v>
      </c>
      <c r="I34" s="116"/>
      <c r="J34" s="116"/>
      <c r="K34" s="116"/>
    </row>
    <row r="35" spans="1:11">
      <c r="A35" s="111">
        <v>33</v>
      </c>
      <c r="B35" s="113" t="s">
        <v>305</v>
      </c>
      <c r="C35" s="134" t="s">
        <v>214</v>
      </c>
      <c r="D35" s="120">
        <f t="shared" ref="D35:E35" si="2">+D34/D31*100</f>
        <v>6.2371487320082251</v>
      </c>
      <c r="E35" s="120">
        <f t="shared" si="2"/>
        <v>6.0910307898259708</v>
      </c>
      <c r="F35" s="116"/>
      <c r="G35" s="121" t="s">
        <v>65</v>
      </c>
      <c r="H35" s="111" t="s">
        <v>65</v>
      </c>
      <c r="I35" s="116"/>
      <c r="J35" s="116"/>
      <c r="K35" s="116"/>
    </row>
    <row r="36" spans="1:11">
      <c r="A36" s="111">
        <v>34</v>
      </c>
      <c r="B36" s="113" t="s">
        <v>255</v>
      </c>
      <c r="C36" s="134" t="s">
        <v>294</v>
      </c>
      <c r="D36" s="116">
        <v>36.4</v>
      </c>
      <c r="E36" s="116">
        <v>97.4</v>
      </c>
      <c r="F36" s="116">
        <v>45.3</v>
      </c>
      <c r="G36" s="116">
        <v>46</v>
      </c>
      <c r="H36" s="116">
        <v>50.8</v>
      </c>
      <c r="I36" s="116">
        <v>122.4</v>
      </c>
      <c r="J36" s="116">
        <v>188.3</v>
      </c>
      <c r="K36" s="116">
        <v>194.9</v>
      </c>
    </row>
    <row r="37" spans="1:11" ht="25.5">
      <c r="A37" s="111">
        <v>35</v>
      </c>
      <c r="B37" s="113" t="s">
        <v>256</v>
      </c>
      <c r="C37" s="134" t="s">
        <v>294</v>
      </c>
      <c r="D37" s="116">
        <v>217.7</v>
      </c>
      <c r="E37" s="116">
        <v>333.5</v>
      </c>
      <c r="F37" s="116">
        <v>513.9</v>
      </c>
      <c r="G37" s="116">
        <v>595.1</v>
      </c>
      <c r="H37" s="116">
        <v>447.1</v>
      </c>
      <c r="I37" s="116">
        <v>533.5</v>
      </c>
      <c r="J37" s="116">
        <v>595.70000000000005</v>
      </c>
      <c r="K37" s="116">
        <v>568.1</v>
      </c>
    </row>
    <row r="38" spans="1:11" ht="14.25" customHeight="1">
      <c r="A38" s="111">
        <v>36</v>
      </c>
      <c r="B38" s="113" t="s">
        <v>257</v>
      </c>
      <c r="C38" s="134" t="s">
        <v>294</v>
      </c>
      <c r="D38" s="116">
        <v>181.3</v>
      </c>
      <c r="E38" s="116">
        <v>236.1</v>
      </c>
      <c r="F38" s="116">
        <v>504.3</v>
      </c>
      <c r="G38" s="116">
        <v>550.29999999999995</v>
      </c>
      <c r="H38" s="116">
        <v>306.89999999999998</v>
      </c>
      <c r="I38" s="116">
        <v>595.70000000000005</v>
      </c>
      <c r="J38" s="116">
        <v>359.1</v>
      </c>
      <c r="K38" s="116">
        <v>303</v>
      </c>
    </row>
    <row r="39" spans="1:11">
      <c r="A39" s="111">
        <v>37</v>
      </c>
      <c r="B39" s="113" t="s">
        <v>259</v>
      </c>
      <c r="C39" s="134" t="s">
        <v>57</v>
      </c>
      <c r="D39" s="116">
        <v>557</v>
      </c>
      <c r="E39" s="116">
        <v>575</v>
      </c>
      <c r="F39" s="116">
        <v>588</v>
      </c>
      <c r="G39" s="116">
        <v>593</v>
      </c>
      <c r="H39" s="116">
        <v>614</v>
      </c>
      <c r="I39" s="116">
        <v>653</v>
      </c>
      <c r="J39" s="116">
        <v>671</v>
      </c>
      <c r="K39" s="116">
        <v>669</v>
      </c>
    </row>
    <row r="40" spans="1:11">
      <c r="A40" s="111">
        <v>38</v>
      </c>
      <c r="B40" s="113" t="s">
        <v>260</v>
      </c>
      <c r="C40" s="134" t="s">
        <v>57</v>
      </c>
      <c r="D40" s="116">
        <v>399</v>
      </c>
      <c r="E40" s="116">
        <v>419</v>
      </c>
      <c r="F40" s="116">
        <v>464</v>
      </c>
      <c r="G40" s="116">
        <v>482</v>
      </c>
      <c r="H40" s="116">
        <v>527</v>
      </c>
      <c r="I40" s="116">
        <v>541</v>
      </c>
      <c r="J40" s="116">
        <v>531</v>
      </c>
      <c r="K40" s="116">
        <v>506</v>
      </c>
    </row>
    <row r="41" spans="1:11">
      <c r="A41" s="111">
        <v>39</v>
      </c>
      <c r="B41" s="113" t="s">
        <v>261</v>
      </c>
      <c r="C41" s="134" t="s">
        <v>57</v>
      </c>
      <c r="D41" s="116">
        <v>381</v>
      </c>
      <c r="E41" s="116">
        <v>360</v>
      </c>
      <c r="F41" s="116">
        <v>402</v>
      </c>
      <c r="G41" s="116">
        <v>365</v>
      </c>
      <c r="H41" s="116">
        <v>463</v>
      </c>
      <c r="I41" s="116">
        <v>302</v>
      </c>
      <c r="J41" s="116">
        <v>338</v>
      </c>
      <c r="K41" s="116">
        <v>344</v>
      </c>
    </row>
    <row r="42" spans="1:11">
      <c r="A42" s="111">
        <v>40</v>
      </c>
      <c r="B42" s="113" t="s">
        <v>262</v>
      </c>
      <c r="C42" s="134" t="s">
        <v>57</v>
      </c>
      <c r="D42" s="116">
        <v>381</v>
      </c>
      <c r="E42" s="116">
        <v>354</v>
      </c>
      <c r="F42" s="116">
        <v>372</v>
      </c>
      <c r="G42" s="116">
        <v>214</v>
      </c>
      <c r="H42" s="116">
        <v>420</v>
      </c>
      <c r="I42" s="116">
        <v>278</v>
      </c>
      <c r="J42" s="116">
        <v>320</v>
      </c>
      <c r="K42" s="116">
        <v>321</v>
      </c>
    </row>
    <row r="43" spans="1:11">
      <c r="A43" s="111">
        <v>41</v>
      </c>
      <c r="B43" s="113" t="s">
        <v>263</v>
      </c>
      <c r="C43" s="134" t="s">
        <v>57</v>
      </c>
      <c r="D43" s="116">
        <v>134</v>
      </c>
      <c r="E43" s="116">
        <v>54</v>
      </c>
      <c r="F43" s="116">
        <v>113</v>
      </c>
      <c r="G43" s="116">
        <v>124</v>
      </c>
      <c r="H43" s="116">
        <v>124</v>
      </c>
      <c r="I43" s="116">
        <v>123</v>
      </c>
      <c r="J43" s="116">
        <v>124</v>
      </c>
      <c r="K43" s="116">
        <v>223</v>
      </c>
    </row>
    <row r="44" spans="1:11">
      <c r="A44" s="111">
        <v>42</v>
      </c>
      <c r="B44" s="113" t="s">
        <v>264</v>
      </c>
      <c r="C44" s="134" t="s">
        <v>57</v>
      </c>
      <c r="D44" s="116">
        <v>761</v>
      </c>
      <c r="E44" s="116">
        <v>821</v>
      </c>
      <c r="F44" s="116">
        <v>848</v>
      </c>
      <c r="G44" s="116">
        <v>886</v>
      </c>
      <c r="H44" s="116">
        <v>951</v>
      </c>
      <c r="I44" s="116">
        <v>944</v>
      </c>
      <c r="J44" s="116">
        <v>902</v>
      </c>
      <c r="K44" s="116">
        <v>835</v>
      </c>
    </row>
    <row r="45" spans="1:11">
      <c r="A45" s="111">
        <v>43</v>
      </c>
      <c r="B45" s="113" t="s">
        <v>98</v>
      </c>
      <c r="C45" s="134" t="s">
        <v>57</v>
      </c>
      <c r="D45" s="116">
        <v>126166</v>
      </c>
      <c r="E45" s="116">
        <v>148319</v>
      </c>
      <c r="F45" s="116">
        <v>159960</v>
      </c>
      <c r="G45" s="116">
        <f>G46+G47+G48+G49+G50</f>
        <v>181225</v>
      </c>
      <c r="H45" s="116">
        <f>H46+H47+H48+H49+H50</f>
        <v>184982</v>
      </c>
      <c r="I45" s="116">
        <v>195342</v>
      </c>
      <c r="J45" s="116">
        <v>189145</v>
      </c>
      <c r="K45" s="116">
        <v>182772</v>
      </c>
    </row>
    <row r="46" spans="1:11">
      <c r="A46" s="111">
        <v>44</v>
      </c>
      <c r="B46" s="113" t="s">
        <v>265</v>
      </c>
      <c r="C46" s="134" t="s">
        <v>57</v>
      </c>
      <c r="D46" s="116">
        <v>151</v>
      </c>
      <c r="E46" s="116">
        <v>170</v>
      </c>
      <c r="F46" s="116">
        <v>265</v>
      </c>
      <c r="G46" s="116">
        <v>285</v>
      </c>
      <c r="H46" s="116">
        <v>283</v>
      </c>
      <c r="I46" s="116">
        <v>291</v>
      </c>
      <c r="J46" s="116">
        <v>296</v>
      </c>
      <c r="K46" s="116">
        <v>352</v>
      </c>
    </row>
    <row r="47" spans="1:11">
      <c r="A47" s="111">
        <v>45</v>
      </c>
      <c r="B47" s="113" t="s">
        <v>266</v>
      </c>
      <c r="C47" s="134" t="s">
        <v>57</v>
      </c>
      <c r="D47" s="116">
        <v>8774</v>
      </c>
      <c r="E47" s="116">
        <v>10001</v>
      </c>
      <c r="F47" s="116">
        <v>11583</v>
      </c>
      <c r="G47" s="116">
        <v>13345</v>
      </c>
      <c r="H47" s="116">
        <v>14141</v>
      </c>
      <c r="I47" s="116">
        <v>14452</v>
      </c>
      <c r="J47" s="116">
        <v>13354</v>
      </c>
      <c r="K47" s="116">
        <v>11277</v>
      </c>
    </row>
    <row r="48" spans="1:11">
      <c r="A48" s="111">
        <v>46</v>
      </c>
      <c r="B48" s="113" t="s">
        <v>267</v>
      </c>
      <c r="C48" s="134" t="s">
        <v>57</v>
      </c>
      <c r="D48" s="116">
        <v>4731</v>
      </c>
      <c r="E48" s="116">
        <v>5719</v>
      </c>
      <c r="F48" s="116">
        <v>7039</v>
      </c>
      <c r="G48" s="116">
        <v>8424</v>
      </c>
      <c r="H48" s="116">
        <v>9771</v>
      </c>
      <c r="I48" s="116">
        <v>10096</v>
      </c>
      <c r="J48" s="116">
        <v>9044</v>
      </c>
      <c r="K48" s="116">
        <v>7872</v>
      </c>
    </row>
    <row r="49" spans="1:11">
      <c r="A49" s="111">
        <v>47</v>
      </c>
      <c r="B49" s="113" t="s">
        <v>268</v>
      </c>
      <c r="C49" s="134" t="s">
        <v>57</v>
      </c>
      <c r="D49" s="116">
        <v>64117</v>
      </c>
      <c r="E49" s="116">
        <v>76161</v>
      </c>
      <c r="F49" s="116">
        <v>83146</v>
      </c>
      <c r="G49" s="116">
        <v>93653</v>
      </c>
      <c r="H49" s="116">
        <v>97484</v>
      </c>
      <c r="I49" s="116">
        <v>105213</v>
      </c>
      <c r="J49" s="116">
        <v>102898</v>
      </c>
      <c r="K49" s="116">
        <v>100705</v>
      </c>
    </row>
    <row r="50" spans="1:11">
      <c r="A50" s="111">
        <v>48</v>
      </c>
      <c r="B50" s="113" t="s">
        <v>269</v>
      </c>
      <c r="C50" s="134" t="s">
        <v>57</v>
      </c>
      <c r="D50" s="116">
        <v>48393</v>
      </c>
      <c r="E50" s="116">
        <v>56268</v>
      </c>
      <c r="F50" s="116">
        <v>57927</v>
      </c>
      <c r="G50" s="116">
        <v>65518</v>
      </c>
      <c r="H50" s="116">
        <v>63303</v>
      </c>
      <c r="I50" s="116">
        <v>65290</v>
      </c>
      <c r="J50" s="116">
        <v>63553</v>
      </c>
      <c r="K50" s="116">
        <v>62566</v>
      </c>
    </row>
    <row r="51" spans="1:11">
      <c r="A51" s="111">
        <v>49</v>
      </c>
      <c r="B51" s="113" t="s">
        <v>270</v>
      </c>
      <c r="C51" s="134" t="s">
        <v>57</v>
      </c>
      <c r="D51" s="116">
        <v>85184</v>
      </c>
      <c r="E51" s="116">
        <v>87167</v>
      </c>
      <c r="F51" s="116">
        <v>66267</v>
      </c>
      <c r="G51" s="116">
        <v>80573</v>
      </c>
      <c r="H51" s="116">
        <v>86808</v>
      </c>
      <c r="I51" s="116">
        <v>92325</v>
      </c>
      <c r="J51" s="116">
        <v>82377</v>
      </c>
      <c r="K51" s="116">
        <v>88697</v>
      </c>
    </row>
    <row r="52" spans="1:11">
      <c r="A52" s="111">
        <v>50</v>
      </c>
      <c r="B52" s="113" t="s">
        <v>271</v>
      </c>
      <c r="C52" s="134" t="s">
        <v>57</v>
      </c>
      <c r="D52" s="116">
        <v>9421</v>
      </c>
      <c r="E52" s="116">
        <v>626</v>
      </c>
      <c r="F52" s="116">
        <v>3458</v>
      </c>
      <c r="G52" s="116">
        <v>372</v>
      </c>
      <c r="H52" s="116">
        <v>5099</v>
      </c>
      <c r="I52" s="116">
        <v>10631</v>
      </c>
      <c r="J52" s="116">
        <v>1921</v>
      </c>
      <c r="K52" s="116">
        <v>7723</v>
      </c>
    </row>
    <row r="53" spans="1:11">
      <c r="A53" s="111">
        <v>51</v>
      </c>
      <c r="B53" s="113" t="s">
        <v>272</v>
      </c>
      <c r="C53" s="134" t="s">
        <v>57</v>
      </c>
      <c r="D53" s="116">
        <v>176</v>
      </c>
      <c r="E53" s="116">
        <v>147</v>
      </c>
      <c r="F53" s="116">
        <v>164</v>
      </c>
      <c r="G53" s="116">
        <v>144</v>
      </c>
      <c r="H53" s="116">
        <v>155</v>
      </c>
      <c r="I53" s="116">
        <v>163</v>
      </c>
      <c r="J53" s="116">
        <v>180</v>
      </c>
      <c r="K53" s="116">
        <v>191</v>
      </c>
    </row>
    <row r="54" spans="1:11">
      <c r="A54" s="111">
        <v>52</v>
      </c>
      <c r="B54" s="113" t="s">
        <v>273</v>
      </c>
      <c r="C54" s="134" t="s">
        <v>57</v>
      </c>
      <c r="D54" s="116">
        <v>34</v>
      </c>
      <c r="E54" s="116">
        <v>147</v>
      </c>
      <c r="F54" s="116">
        <v>135</v>
      </c>
      <c r="G54" s="116">
        <v>126</v>
      </c>
      <c r="H54" s="116">
        <v>128</v>
      </c>
      <c r="I54" s="116">
        <v>139</v>
      </c>
      <c r="J54" s="116">
        <v>146</v>
      </c>
      <c r="K54" s="116">
        <v>135</v>
      </c>
    </row>
    <row r="55" spans="1:11">
      <c r="A55" s="111">
        <v>53</v>
      </c>
      <c r="B55" s="113" t="s">
        <v>274</v>
      </c>
      <c r="C55" s="134" t="s">
        <v>57</v>
      </c>
      <c r="D55" s="116">
        <v>193</v>
      </c>
      <c r="E55" s="116">
        <v>198</v>
      </c>
      <c r="F55" s="116">
        <v>196</v>
      </c>
      <c r="G55" s="116">
        <v>223</v>
      </c>
      <c r="H55" s="116">
        <v>232</v>
      </c>
      <c r="I55" s="116">
        <v>242</v>
      </c>
      <c r="J55" s="116">
        <v>237</v>
      </c>
      <c r="K55" s="116">
        <v>245</v>
      </c>
    </row>
    <row r="56" spans="1:11">
      <c r="A56" s="111">
        <v>54</v>
      </c>
      <c r="B56" s="113" t="s">
        <v>275</v>
      </c>
      <c r="C56" s="134" t="s">
        <v>57</v>
      </c>
      <c r="D56" s="116">
        <v>46</v>
      </c>
      <c r="E56" s="116">
        <v>57</v>
      </c>
      <c r="F56" s="116">
        <v>76</v>
      </c>
      <c r="G56" s="116">
        <v>77</v>
      </c>
      <c r="H56" s="116">
        <v>76</v>
      </c>
      <c r="I56" s="116">
        <v>85</v>
      </c>
      <c r="J56" s="116">
        <v>89</v>
      </c>
      <c r="K56" s="116">
        <v>85</v>
      </c>
    </row>
    <row r="57" spans="1:11">
      <c r="A57" s="111">
        <v>55</v>
      </c>
      <c r="B57" s="113" t="s">
        <v>223</v>
      </c>
      <c r="C57" s="134" t="s">
        <v>57</v>
      </c>
      <c r="D57" s="116">
        <v>8</v>
      </c>
      <c r="E57" s="116">
        <v>15</v>
      </c>
      <c r="F57" s="116">
        <v>17</v>
      </c>
      <c r="G57" s="116">
        <v>23</v>
      </c>
      <c r="H57" s="116">
        <v>23</v>
      </c>
      <c r="I57" s="116">
        <v>24</v>
      </c>
      <c r="J57" s="116">
        <v>19</v>
      </c>
      <c r="K57" s="116">
        <v>13</v>
      </c>
    </row>
    <row r="58" spans="1:11" ht="14.25" customHeight="1">
      <c r="A58" s="111">
        <v>58</v>
      </c>
      <c r="B58" s="113" t="s">
        <v>277</v>
      </c>
      <c r="C58" s="134" t="s">
        <v>295</v>
      </c>
      <c r="D58" s="116">
        <v>128.4</v>
      </c>
      <c r="E58" s="116">
        <v>26</v>
      </c>
      <c r="F58" s="116">
        <v>34.121000000000002</v>
      </c>
      <c r="G58" s="116">
        <v>615.5</v>
      </c>
      <c r="H58" s="116">
        <v>2497.1</v>
      </c>
      <c r="I58" s="116">
        <v>3743.4</v>
      </c>
      <c r="J58" s="116">
        <v>6058.3</v>
      </c>
      <c r="K58" s="116">
        <v>6932.9</v>
      </c>
    </row>
    <row r="59" spans="1:11">
      <c r="A59" s="111">
        <v>59</v>
      </c>
      <c r="B59" s="113" t="s">
        <v>278</v>
      </c>
      <c r="C59" s="134" t="s">
        <v>295</v>
      </c>
      <c r="D59" s="116">
        <v>0</v>
      </c>
      <c r="E59" s="116">
        <v>8</v>
      </c>
      <c r="F59" s="116">
        <v>0</v>
      </c>
      <c r="G59" s="116">
        <v>500</v>
      </c>
      <c r="H59" s="116">
        <v>2449.4</v>
      </c>
      <c r="I59" s="116">
        <v>3736.5</v>
      </c>
      <c r="J59" s="116">
        <v>6054</v>
      </c>
      <c r="K59" s="116">
        <v>6926</v>
      </c>
    </row>
    <row r="60" spans="1:11" s="138" customFormat="1">
      <c r="A60" s="122">
        <v>60</v>
      </c>
      <c r="B60" s="136" t="s">
        <v>279</v>
      </c>
      <c r="C60" s="137" t="s">
        <v>295</v>
      </c>
      <c r="D60" s="109">
        <v>31.6</v>
      </c>
      <c r="E60" s="109">
        <v>5</v>
      </c>
      <c r="F60" s="109">
        <v>5</v>
      </c>
      <c r="G60" s="109">
        <v>3.5</v>
      </c>
      <c r="H60" s="109">
        <v>4.5999999999999996</v>
      </c>
      <c r="I60" s="109">
        <v>4.8</v>
      </c>
      <c r="J60" s="109">
        <v>2.7</v>
      </c>
      <c r="K60" s="109">
        <v>4.3</v>
      </c>
    </row>
    <row r="61" spans="1:11">
      <c r="A61" s="111">
        <v>61</v>
      </c>
      <c r="B61" s="113" t="s">
        <v>280</v>
      </c>
      <c r="C61" s="134" t="s">
        <v>295</v>
      </c>
      <c r="D61" s="116">
        <v>8.1999999999999993</v>
      </c>
      <c r="E61" s="116">
        <v>3</v>
      </c>
      <c r="F61" s="116">
        <v>4.0999999999999996</v>
      </c>
      <c r="G61" s="116">
        <v>2</v>
      </c>
      <c r="H61" s="116">
        <v>3.16</v>
      </c>
      <c r="I61" s="116">
        <v>2.1070000000000002</v>
      </c>
      <c r="J61" s="116">
        <v>1.65</v>
      </c>
      <c r="K61" s="116">
        <v>2.6</v>
      </c>
    </row>
    <row r="62" spans="1:11" ht="19.5" customHeight="1">
      <c r="A62" s="111">
        <v>62</v>
      </c>
      <c r="B62" s="113" t="s">
        <v>281</v>
      </c>
      <c r="C62" s="134" t="s">
        <v>296</v>
      </c>
      <c r="D62" s="116">
        <v>577.20000000000005</v>
      </c>
      <c r="E62" s="116">
        <v>186</v>
      </c>
      <c r="F62" s="116">
        <v>161.4</v>
      </c>
      <c r="G62" s="116">
        <v>497.8</v>
      </c>
      <c r="H62" s="116">
        <v>2152.6999999999998</v>
      </c>
      <c r="I62" s="116">
        <v>7530.8</v>
      </c>
      <c r="J62" s="116">
        <v>18.7</v>
      </c>
      <c r="K62" s="116">
        <v>13122.3</v>
      </c>
    </row>
    <row r="63" spans="1:11">
      <c r="A63" s="111">
        <v>63</v>
      </c>
      <c r="B63" s="113" t="s">
        <v>278</v>
      </c>
      <c r="C63" s="134" t="s">
        <v>296</v>
      </c>
      <c r="D63" s="116">
        <v>0</v>
      </c>
      <c r="E63" s="116">
        <v>0</v>
      </c>
      <c r="F63" s="116">
        <v>0</v>
      </c>
      <c r="G63" s="116">
        <v>425</v>
      </c>
      <c r="H63" s="116">
        <v>2087</v>
      </c>
      <c r="I63" s="116">
        <v>7401.3</v>
      </c>
      <c r="J63" s="116">
        <v>0</v>
      </c>
      <c r="K63" s="116">
        <v>13028</v>
      </c>
    </row>
    <row r="64" spans="1:11" s="138" customFormat="1">
      <c r="A64" s="122">
        <v>64</v>
      </c>
      <c r="B64" s="136" t="s">
        <v>279</v>
      </c>
      <c r="C64" s="137" t="s">
        <v>296</v>
      </c>
      <c r="D64" s="109">
        <v>304</v>
      </c>
      <c r="E64" s="109">
        <v>70</v>
      </c>
      <c r="F64" s="109">
        <v>70.599999999999994</v>
      </c>
      <c r="G64" s="109">
        <v>29.5</v>
      </c>
      <c r="H64" s="109">
        <v>25.07</v>
      </c>
      <c r="I64" s="109">
        <v>85.6</v>
      </c>
      <c r="J64" s="109">
        <v>15.3</v>
      </c>
      <c r="K64" s="109">
        <v>62</v>
      </c>
    </row>
    <row r="65" spans="1:11">
      <c r="A65" s="111">
        <v>65</v>
      </c>
      <c r="B65" s="113" t="s">
        <v>280</v>
      </c>
      <c r="C65" s="134" t="s">
        <v>296</v>
      </c>
      <c r="D65" s="116">
        <v>96</v>
      </c>
      <c r="E65" s="116">
        <v>96</v>
      </c>
      <c r="F65" s="116">
        <v>48.8</v>
      </c>
      <c r="G65" s="116">
        <v>17.8</v>
      </c>
      <c r="H65" s="116">
        <v>0.7</v>
      </c>
      <c r="I65" s="116">
        <v>43.9</v>
      </c>
      <c r="J65" s="116">
        <v>3.4</v>
      </c>
      <c r="K65" s="116">
        <v>32.299999999999997</v>
      </c>
    </row>
    <row r="66" spans="1:11">
      <c r="A66" s="111">
        <v>66</v>
      </c>
      <c r="B66" s="113" t="s">
        <v>282</v>
      </c>
      <c r="C66" s="134" t="s">
        <v>296</v>
      </c>
      <c r="D66" s="116">
        <v>3603</v>
      </c>
      <c r="E66" s="116">
        <v>1702.5</v>
      </c>
      <c r="F66" s="116">
        <v>607</v>
      </c>
      <c r="G66" s="116">
        <v>1611</v>
      </c>
      <c r="H66" s="116">
        <v>845.1</v>
      </c>
      <c r="I66" s="116">
        <v>1215</v>
      </c>
      <c r="J66" s="116">
        <v>0</v>
      </c>
      <c r="K66" s="116">
        <v>1693.3</v>
      </c>
    </row>
    <row r="67" spans="1:11">
      <c r="A67" s="111">
        <v>67</v>
      </c>
      <c r="B67" s="113" t="s">
        <v>306</v>
      </c>
      <c r="C67" s="134" t="s">
        <v>57</v>
      </c>
      <c r="D67" s="109">
        <v>26</v>
      </c>
      <c r="E67" s="109">
        <v>27</v>
      </c>
      <c r="F67" s="109">
        <v>24</v>
      </c>
      <c r="G67" s="109">
        <v>22</v>
      </c>
      <c r="H67" s="109">
        <v>20</v>
      </c>
      <c r="I67" s="116"/>
      <c r="J67" s="116"/>
      <c r="K67" s="116"/>
    </row>
    <row r="68" spans="1:11">
      <c r="A68" s="111">
        <v>68</v>
      </c>
      <c r="B68" s="113" t="s">
        <v>284</v>
      </c>
      <c r="C68" s="134" t="s">
        <v>57</v>
      </c>
      <c r="D68" s="116">
        <v>1</v>
      </c>
      <c r="E68" s="116">
        <v>1</v>
      </c>
      <c r="F68" s="116">
        <v>1</v>
      </c>
      <c r="G68" s="116">
        <v>1</v>
      </c>
      <c r="H68" s="116">
        <v>1</v>
      </c>
      <c r="I68" s="116">
        <v>1</v>
      </c>
      <c r="J68" s="116">
        <v>1</v>
      </c>
      <c r="K68" s="116">
        <v>1</v>
      </c>
    </row>
    <row r="69" spans="1:11" ht="12.75" customHeight="1">
      <c r="A69" s="111">
        <v>69</v>
      </c>
      <c r="B69" s="113" t="s">
        <v>103</v>
      </c>
      <c r="C69" s="134" t="s">
        <v>57</v>
      </c>
      <c r="D69" s="116">
        <v>766</v>
      </c>
      <c r="E69" s="116">
        <v>751</v>
      </c>
      <c r="F69" s="116">
        <v>737</v>
      </c>
      <c r="G69" s="116">
        <v>692</v>
      </c>
      <c r="H69" s="116">
        <v>692</v>
      </c>
      <c r="I69" s="116">
        <v>712</v>
      </c>
      <c r="J69" s="116">
        <v>715</v>
      </c>
      <c r="K69" s="116">
        <v>762</v>
      </c>
    </row>
    <row r="70" spans="1:11">
      <c r="A70" s="111">
        <v>70</v>
      </c>
      <c r="B70" s="113" t="s">
        <v>104</v>
      </c>
      <c r="C70" s="134" t="s">
        <v>57</v>
      </c>
      <c r="D70" s="116">
        <v>34</v>
      </c>
      <c r="E70" s="116">
        <v>34</v>
      </c>
      <c r="F70" s="116">
        <v>37</v>
      </c>
      <c r="G70" s="116">
        <v>38</v>
      </c>
      <c r="H70" s="116">
        <v>33</v>
      </c>
      <c r="I70" s="116">
        <v>36</v>
      </c>
      <c r="J70" s="116">
        <v>36</v>
      </c>
      <c r="K70" s="116">
        <v>35</v>
      </c>
    </row>
    <row r="71" spans="1:11">
      <c r="A71" s="111">
        <v>71</v>
      </c>
      <c r="B71" s="113" t="s">
        <v>285</v>
      </c>
      <c r="C71" s="134" t="s">
        <v>57</v>
      </c>
      <c r="D71" s="116">
        <v>1</v>
      </c>
      <c r="E71" s="116">
        <v>1</v>
      </c>
      <c r="F71" s="116">
        <v>1</v>
      </c>
      <c r="G71" s="116">
        <v>1</v>
      </c>
      <c r="H71" s="116">
        <v>1</v>
      </c>
      <c r="I71" s="116">
        <v>1</v>
      </c>
      <c r="J71" s="116">
        <v>1</v>
      </c>
      <c r="K71" s="116">
        <v>1</v>
      </c>
    </row>
    <row r="72" spans="1:11">
      <c r="A72" s="111">
        <v>72</v>
      </c>
      <c r="B72" s="113" t="s">
        <v>286</v>
      </c>
      <c r="C72" s="134" t="s">
        <v>57</v>
      </c>
      <c r="D72" s="116">
        <v>3</v>
      </c>
      <c r="E72" s="116">
        <v>3</v>
      </c>
      <c r="F72" s="116">
        <v>3</v>
      </c>
      <c r="G72" s="116">
        <v>3</v>
      </c>
      <c r="H72" s="116">
        <v>3</v>
      </c>
      <c r="I72" s="116">
        <v>3</v>
      </c>
      <c r="J72" s="116">
        <v>3</v>
      </c>
      <c r="K72" s="116">
        <v>3</v>
      </c>
    </row>
    <row r="73" spans="1:11">
      <c r="A73" s="111">
        <v>73</v>
      </c>
      <c r="B73" s="113" t="s">
        <v>287</v>
      </c>
      <c r="C73" s="134" t="s">
        <v>57</v>
      </c>
      <c r="D73" s="116">
        <v>11</v>
      </c>
      <c r="E73" s="116">
        <v>9</v>
      </c>
      <c r="F73" s="116">
        <v>9</v>
      </c>
      <c r="G73" s="116">
        <v>10</v>
      </c>
      <c r="H73" s="116">
        <v>10</v>
      </c>
      <c r="I73" s="116">
        <v>8</v>
      </c>
      <c r="J73" s="116">
        <v>9</v>
      </c>
      <c r="K73" s="116">
        <v>9</v>
      </c>
    </row>
    <row r="74" spans="1:11">
      <c r="A74" s="111">
        <v>74</v>
      </c>
      <c r="B74" s="113" t="s">
        <v>139</v>
      </c>
      <c r="C74" s="134" t="s">
        <v>57</v>
      </c>
      <c r="D74" s="116">
        <v>0</v>
      </c>
      <c r="E74" s="116">
        <v>2</v>
      </c>
      <c r="F74" s="116">
        <v>3</v>
      </c>
      <c r="G74" s="116">
        <v>0</v>
      </c>
      <c r="H74" s="116">
        <v>1</v>
      </c>
      <c r="I74" s="116">
        <v>1</v>
      </c>
      <c r="J74" s="116">
        <v>0</v>
      </c>
      <c r="K74" s="116">
        <v>0</v>
      </c>
    </row>
    <row r="75" spans="1:11">
      <c r="A75" s="111">
        <v>75</v>
      </c>
      <c r="B75" s="113" t="s">
        <v>292</v>
      </c>
      <c r="C75" s="134" t="s">
        <v>57</v>
      </c>
      <c r="D75" s="116">
        <v>18</v>
      </c>
      <c r="E75" s="116">
        <v>16</v>
      </c>
      <c r="F75" s="116">
        <v>11</v>
      </c>
      <c r="G75" s="116">
        <v>24</v>
      </c>
      <c r="H75" s="116">
        <v>15</v>
      </c>
      <c r="I75" s="116">
        <v>7</v>
      </c>
      <c r="J75" s="116">
        <v>18</v>
      </c>
      <c r="K75" s="116">
        <v>10</v>
      </c>
    </row>
  </sheetData>
  <mergeCells count="4">
    <mergeCell ref="D3:K3"/>
    <mergeCell ref="D4:K4"/>
    <mergeCell ref="D5:K5"/>
    <mergeCell ref="A1:K1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75"/>
  <sheetViews>
    <sheetView zoomScaleNormal="100" workbookViewId="0">
      <selection activeCell="Q9" sqref="Q9"/>
    </sheetView>
  </sheetViews>
  <sheetFormatPr defaultRowHeight="12.75"/>
  <cols>
    <col min="1" max="1" width="4.140625" style="131" customWidth="1"/>
    <col min="2" max="2" width="39" style="130" customWidth="1"/>
    <col min="3" max="3" width="8.140625" style="131" customWidth="1"/>
    <col min="4" max="4" width="7.5703125" style="130" bestFit="1" customWidth="1"/>
    <col min="5" max="5" width="7.7109375" style="130" customWidth="1"/>
    <col min="6" max="6" width="8.28515625" style="130" customWidth="1"/>
    <col min="7" max="8" width="7.5703125" style="130" bestFit="1" customWidth="1"/>
    <col min="9" max="9" width="11.7109375" style="130" bestFit="1" customWidth="1"/>
    <col min="10" max="11" width="9.5703125" style="130" bestFit="1" customWidth="1"/>
    <col min="12" max="16384" width="9.140625" style="130"/>
  </cols>
  <sheetData>
    <row r="1" spans="1:11" ht="24.75" customHeight="1">
      <c r="A1" s="166" t="s">
        <v>318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>
      <c r="A2" s="111" t="s">
        <v>0</v>
      </c>
      <c r="B2" s="111" t="s">
        <v>224</v>
      </c>
      <c r="C2" s="111" t="s">
        <v>309</v>
      </c>
      <c r="D2" s="112" t="s">
        <v>117</v>
      </c>
      <c r="E2" s="112" t="s">
        <v>136</v>
      </c>
      <c r="F2" s="112" t="s">
        <v>189</v>
      </c>
      <c r="G2" s="112" t="s">
        <v>190</v>
      </c>
      <c r="H2" s="112" t="s">
        <v>191</v>
      </c>
      <c r="I2" s="112" t="s">
        <v>220</v>
      </c>
      <c r="J2" s="112" t="s">
        <v>221</v>
      </c>
      <c r="K2" s="112" t="s">
        <v>222</v>
      </c>
    </row>
    <row r="3" spans="1:11">
      <c r="A3" s="111">
        <v>1</v>
      </c>
      <c r="B3" s="113" t="s">
        <v>225</v>
      </c>
      <c r="C3" s="111" t="s">
        <v>57</v>
      </c>
      <c r="D3" s="165">
        <v>1924</v>
      </c>
      <c r="E3" s="165"/>
      <c r="F3" s="165"/>
      <c r="G3" s="165"/>
      <c r="H3" s="165"/>
      <c r="I3" s="165"/>
      <c r="J3" s="165"/>
      <c r="K3" s="165"/>
    </row>
    <row r="4" spans="1:11">
      <c r="A4" s="111">
        <v>2</v>
      </c>
      <c r="B4" s="113" t="s">
        <v>226</v>
      </c>
      <c r="C4" s="111" t="s">
        <v>57</v>
      </c>
      <c r="D4" s="165">
        <v>6</v>
      </c>
      <c r="E4" s="165"/>
      <c r="F4" s="165"/>
      <c r="G4" s="165"/>
      <c r="H4" s="165"/>
      <c r="I4" s="165"/>
      <c r="J4" s="165"/>
      <c r="K4" s="165"/>
    </row>
    <row r="5" spans="1:11">
      <c r="A5" s="111">
        <v>3</v>
      </c>
      <c r="B5" s="113" t="s">
        <v>227</v>
      </c>
      <c r="C5" s="111" t="s">
        <v>293</v>
      </c>
      <c r="D5" s="165">
        <v>2773</v>
      </c>
      <c r="E5" s="165"/>
      <c r="F5" s="165"/>
      <c r="G5" s="165"/>
      <c r="H5" s="165"/>
      <c r="I5" s="165"/>
      <c r="J5" s="165"/>
      <c r="K5" s="165"/>
    </row>
    <row r="6" spans="1:11">
      <c r="A6" s="111">
        <v>4</v>
      </c>
      <c r="B6" s="115" t="s">
        <v>228</v>
      </c>
      <c r="C6" s="111" t="s">
        <v>57</v>
      </c>
      <c r="D6" s="116">
        <v>3648</v>
      </c>
      <c r="E6" s="116">
        <v>3628</v>
      </c>
      <c r="F6" s="116">
        <v>3602</v>
      </c>
      <c r="G6" s="116">
        <v>3623</v>
      </c>
      <c r="H6" s="116">
        <f>H7+H8</f>
        <v>3575</v>
      </c>
      <c r="I6" s="117">
        <v>3648</v>
      </c>
      <c r="J6" s="117">
        <v>3662</v>
      </c>
      <c r="K6" s="117">
        <v>3561</v>
      </c>
    </row>
    <row r="7" spans="1:11">
      <c r="A7" s="111">
        <v>5</v>
      </c>
      <c r="B7" s="113" t="s">
        <v>229</v>
      </c>
      <c r="C7" s="111" t="s">
        <v>57</v>
      </c>
      <c r="D7" s="116">
        <v>1838</v>
      </c>
      <c r="E7" s="116">
        <v>1843</v>
      </c>
      <c r="F7" s="116">
        <v>1825</v>
      </c>
      <c r="G7" s="116">
        <v>1832</v>
      </c>
      <c r="H7" s="116">
        <v>1816</v>
      </c>
      <c r="I7" s="117">
        <v>1854</v>
      </c>
      <c r="J7" s="117">
        <v>1871</v>
      </c>
      <c r="K7" s="117">
        <v>1804</v>
      </c>
    </row>
    <row r="8" spans="1:11">
      <c r="A8" s="111">
        <v>6</v>
      </c>
      <c r="B8" s="113" t="s">
        <v>298</v>
      </c>
      <c r="C8" s="111" t="s">
        <v>57</v>
      </c>
      <c r="D8" s="116">
        <v>1810</v>
      </c>
      <c r="E8" s="116">
        <v>1785</v>
      </c>
      <c r="F8" s="116">
        <v>1777</v>
      </c>
      <c r="G8" s="116">
        <v>1791</v>
      </c>
      <c r="H8" s="116">
        <v>1759</v>
      </c>
      <c r="I8" s="116">
        <v>1794</v>
      </c>
      <c r="J8" s="116">
        <v>1791</v>
      </c>
      <c r="K8" s="116">
        <v>1757</v>
      </c>
    </row>
    <row r="9" spans="1:11">
      <c r="A9" s="111">
        <v>7</v>
      </c>
      <c r="B9" s="113" t="s">
        <v>232</v>
      </c>
      <c r="C9" s="111" t="s">
        <v>214</v>
      </c>
      <c r="D9" s="118">
        <v>1.3155427335016228</v>
      </c>
      <c r="E9" s="118">
        <v>1.3083303281644429</v>
      </c>
      <c r="F9" s="118">
        <v>1.2989542012261088</v>
      </c>
      <c r="G9" s="118">
        <v>1.3</v>
      </c>
      <c r="H9" s="118">
        <v>1.3</v>
      </c>
      <c r="I9" s="118">
        <f>I6/$D$5</f>
        <v>1.3155427335016228</v>
      </c>
      <c r="J9" s="118">
        <f t="shared" ref="J9:K9" si="0">J6/$D$5</f>
        <v>1.3205914172376487</v>
      </c>
      <c r="K9" s="118">
        <f t="shared" si="0"/>
        <v>1.2841687702848901</v>
      </c>
    </row>
    <row r="10" spans="1:11">
      <c r="A10" s="111">
        <v>8</v>
      </c>
      <c r="B10" s="113" t="s">
        <v>299</v>
      </c>
      <c r="C10" s="111" t="s">
        <v>57</v>
      </c>
      <c r="D10" s="116">
        <v>1393</v>
      </c>
      <c r="E10" s="116">
        <v>1338</v>
      </c>
      <c r="F10" s="116">
        <v>1321</v>
      </c>
      <c r="G10" s="116">
        <v>1339</v>
      </c>
      <c r="H10" s="116">
        <v>1290</v>
      </c>
      <c r="I10" s="116">
        <v>1385</v>
      </c>
      <c r="J10" s="116">
        <v>1392</v>
      </c>
      <c r="K10" s="116">
        <v>1328</v>
      </c>
    </row>
    <row r="11" spans="1:11">
      <c r="A11" s="111">
        <v>9</v>
      </c>
      <c r="B11" s="113" t="s">
        <v>234</v>
      </c>
      <c r="C11" s="111" t="s">
        <v>57</v>
      </c>
      <c r="D11" s="116">
        <v>1243</v>
      </c>
      <c r="E11" s="116">
        <v>625</v>
      </c>
      <c r="F11" s="116">
        <v>720</v>
      </c>
      <c r="G11" s="116">
        <v>1189</v>
      </c>
      <c r="H11" s="116">
        <v>703</v>
      </c>
      <c r="I11" s="116">
        <v>712</v>
      </c>
      <c r="J11" s="116">
        <v>721</v>
      </c>
      <c r="K11" s="116">
        <v>710</v>
      </c>
    </row>
    <row r="12" spans="1:11">
      <c r="A12" s="111">
        <v>10</v>
      </c>
      <c r="B12" s="113" t="s">
        <v>235</v>
      </c>
      <c r="C12" s="111" t="s">
        <v>57</v>
      </c>
      <c r="D12" s="116">
        <v>2405</v>
      </c>
      <c r="E12" s="116">
        <v>3003</v>
      </c>
      <c r="F12" s="116">
        <v>2882</v>
      </c>
      <c r="G12" s="116">
        <v>2434</v>
      </c>
      <c r="H12" s="116">
        <v>2872</v>
      </c>
      <c r="I12" s="116">
        <v>2936</v>
      </c>
      <c r="J12" s="116">
        <v>2941</v>
      </c>
      <c r="K12" s="116">
        <v>2851</v>
      </c>
    </row>
    <row r="13" spans="1:11">
      <c r="A13" s="111">
        <v>11</v>
      </c>
      <c r="B13" s="113" t="s">
        <v>300</v>
      </c>
      <c r="C13" s="111" t="s">
        <v>57</v>
      </c>
      <c r="D13" s="116">
        <v>1086</v>
      </c>
      <c r="E13" s="116">
        <v>1069</v>
      </c>
      <c r="F13" s="116">
        <v>1058</v>
      </c>
      <c r="G13" s="116">
        <v>1091</v>
      </c>
      <c r="H13" s="116">
        <v>1092</v>
      </c>
      <c r="I13" s="116">
        <v>1111</v>
      </c>
      <c r="J13" s="116">
        <v>1108</v>
      </c>
      <c r="K13" s="116">
        <v>1092</v>
      </c>
    </row>
    <row r="14" spans="1:11">
      <c r="A14" s="111">
        <v>12</v>
      </c>
      <c r="B14" s="113" t="s">
        <v>237</v>
      </c>
      <c r="C14" s="111" t="s">
        <v>57</v>
      </c>
      <c r="D14" s="116">
        <v>377</v>
      </c>
      <c r="E14" s="116">
        <v>200</v>
      </c>
      <c r="F14" s="116">
        <v>232</v>
      </c>
      <c r="G14" s="116">
        <v>372</v>
      </c>
      <c r="H14" s="116">
        <v>227</v>
      </c>
      <c r="I14" s="116">
        <v>228</v>
      </c>
      <c r="J14" s="116">
        <v>196</v>
      </c>
      <c r="K14" s="116">
        <v>228</v>
      </c>
    </row>
    <row r="15" spans="1:11">
      <c r="A15" s="111">
        <v>13</v>
      </c>
      <c r="B15" s="113" t="s">
        <v>301</v>
      </c>
      <c r="C15" s="111" t="s">
        <v>57</v>
      </c>
      <c r="D15" s="116">
        <v>709</v>
      </c>
      <c r="E15" s="116">
        <v>869</v>
      </c>
      <c r="F15" s="116">
        <v>826</v>
      </c>
      <c r="G15" s="116">
        <v>719</v>
      </c>
      <c r="H15" s="116">
        <v>865</v>
      </c>
      <c r="I15" s="116">
        <v>883</v>
      </c>
      <c r="J15" s="116">
        <v>912</v>
      </c>
      <c r="K15" s="116">
        <v>864</v>
      </c>
    </row>
    <row r="16" spans="1:11">
      <c r="A16" s="111">
        <v>14</v>
      </c>
      <c r="B16" s="113" t="s">
        <v>239</v>
      </c>
      <c r="C16" s="111" t="s">
        <v>57</v>
      </c>
      <c r="D16" s="116">
        <f t="shared" ref="D16:F16" si="1">D17+D18</f>
        <v>206</v>
      </c>
      <c r="E16" s="116">
        <f t="shared" si="1"/>
        <v>201</v>
      </c>
      <c r="F16" s="116">
        <f t="shared" si="1"/>
        <v>198</v>
      </c>
      <c r="G16" s="116">
        <f>G17+G18</f>
        <v>148</v>
      </c>
      <c r="H16" s="116">
        <f>H17+H18</f>
        <v>128</v>
      </c>
      <c r="I16" s="116">
        <v>166</v>
      </c>
      <c r="J16" s="116">
        <v>129</v>
      </c>
      <c r="K16" s="116">
        <v>110</v>
      </c>
    </row>
    <row r="17" spans="1:11">
      <c r="A17" s="111">
        <v>15</v>
      </c>
      <c r="B17" s="113" t="s">
        <v>229</v>
      </c>
      <c r="C17" s="111" t="s">
        <v>57</v>
      </c>
      <c r="D17" s="116">
        <v>63</v>
      </c>
      <c r="E17" s="116">
        <v>43</v>
      </c>
      <c r="F17" s="116">
        <v>34</v>
      </c>
      <c r="G17" s="116">
        <v>32</v>
      </c>
      <c r="H17" s="116">
        <v>68</v>
      </c>
      <c r="I17" s="116">
        <v>51</v>
      </c>
      <c r="J17" s="116">
        <v>35</v>
      </c>
      <c r="K17" s="116">
        <v>28</v>
      </c>
    </row>
    <row r="18" spans="1:11">
      <c r="A18" s="111">
        <v>16</v>
      </c>
      <c r="B18" s="113" t="s">
        <v>298</v>
      </c>
      <c r="C18" s="111" t="s">
        <v>57</v>
      </c>
      <c r="D18" s="116">
        <v>143</v>
      </c>
      <c r="E18" s="116">
        <v>158</v>
      </c>
      <c r="F18" s="116">
        <v>164</v>
      </c>
      <c r="G18" s="116">
        <v>116</v>
      </c>
      <c r="H18" s="116">
        <v>60</v>
      </c>
      <c r="I18" s="116">
        <v>115</v>
      </c>
      <c r="J18" s="116">
        <v>94</v>
      </c>
      <c r="K18" s="116">
        <v>82</v>
      </c>
    </row>
    <row r="19" spans="1:11">
      <c r="A19" s="111">
        <v>17</v>
      </c>
      <c r="B19" s="113" t="s">
        <v>240</v>
      </c>
      <c r="C19" s="111" t="s">
        <v>57</v>
      </c>
      <c r="D19" s="116">
        <v>0</v>
      </c>
      <c r="E19" s="116">
        <v>2</v>
      </c>
      <c r="F19" s="116">
        <v>2</v>
      </c>
      <c r="G19" s="116">
        <v>0</v>
      </c>
      <c r="H19" s="116">
        <v>4</v>
      </c>
      <c r="I19" s="116">
        <v>3</v>
      </c>
      <c r="J19" s="116">
        <v>6</v>
      </c>
      <c r="K19" s="116">
        <v>4</v>
      </c>
    </row>
    <row r="20" spans="1:11">
      <c r="A20" s="111">
        <v>18</v>
      </c>
      <c r="B20" s="113" t="s">
        <v>241</v>
      </c>
      <c r="C20" s="111" t="s">
        <v>57</v>
      </c>
      <c r="D20" s="116">
        <v>89</v>
      </c>
      <c r="E20" s="116">
        <v>44</v>
      </c>
      <c r="F20" s="116">
        <v>38</v>
      </c>
      <c r="G20" s="116">
        <v>28</v>
      </c>
      <c r="H20" s="116">
        <v>42</v>
      </c>
      <c r="I20" s="116">
        <v>30</v>
      </c>
      <c r="J20" s="116">
        <v>23</v>
      </c>
      <c r="K20" s="116">
        <v>41</v>
      </c>
    </row>
    <row r="21" spans="1:11">
      <c r="A21" s="111">
        <v>19</v>
      </c>
      <c r="B21" s="113" t="s">
        <v>242</v>
      </c>
      <c r="C21" s="111" t="s">
        <v>57</v>
      </c>
      <c r="D21" s="116">
        <v>101</v>
      </c>
      <c r="E21" s="116">
        <v>148</v>
      </c>
      <c r="F21" s="116">
        <v>168</v>
      </c>
      <c r="G21" s="116">
        <v>140</v>
      </c>
      <c r="H21" s="116">
        <v>147</v>
      </c>
      <c r="I21" s="116">
        <v>94</v>
      </c>
      <c r="J21" s="116">
        <v>95</v>
      </c>
      <c r="K21" s="116">
        <v>97</v>
      </c>
    </row>
    <row r="22" spans="1:11">
      <c r="A22" s="111">
        <v>20</v>
      </c>
      <c r="B22" s="113" t="s">
        <v>229</v>
      </c>
      <c r="C22" s="111" t="s">
        <v>57</v>
      </c>
      <c r="D22" s="116">
        <v>68</v>
      </c>
      <c r="E22" s="116">
        <v>91</v>
      </c>
      <c r="F22" s="116">
        <v>94</v>
      </c>
      <c r="G22" s="116">
        <f>G21-G23</f>
        <v>100</v>
      </c>
      <c r="H22" s="116">
        <f>H21-H23</f>
        <v>101</v>
      </c>
      <c r="I22" s="116"/>
      <c r="J22" s="116"/>
      <c r="K22" s="116">
        <v>56</v>
      </c>
    </row>
    <row r="23" spans="1:11">
      <c r="A23" s="111">
        <v>21</v>
      </c>
      <c r="B23" s="113" t="s">
        <v>298</v>
      </c>
      <c r="C23" s="111" t="s">
        <v>57</v>
      </c>
      <c r="D23" s="116">
        <v>33</v>
      </c>
      <c r="E23" s="116">
        <v>57</v>
      </c>
      <c r="F23" s="116">
        <v>74</v>
      </c>
      <c r="G23" s="116">
        <v>40</v>
      </c>
      <c r="H23" s="116">
        <v>46</v>
      </c>
      <c r="I23" s="116"/>
      <c r="J23" s="116"/>
      <c r="K23" s="116">
        <v>41</v>
      </c>
    </row>
    <row r="24" spans="1:11">
      <c r="A24" s="111">
        <v>22</v>
      </c>
      <c r="B24" s="113" t="s">
        <v>243</v>
      </c>
      <c r="C24" s="111" t="s">
        <v>57</v>
      </c>
      <c r="D24" s="116">
        <v>81</v>
      </c>
      <c r="E24" s="116">
        <v>79</v>
      </c>
      <c r="F24" s="116">
        <v>87</v>
      </c>
      <c r="G24" s="116">
        <v>94</v>
      </c>
      <c r="H24" s="116">
        <v>69</v>
      </c>
      <c r="I24" s="116">
        <v>79</v>
      </c>
      <c r="J24" s="116">
        <v>69</v>
      </c>
      <c r="K24" s="116">
        <v>74</v>
      </c>
    </row>
    <row r="25" spans="1:11">
      <c r="A25" s="111">
        <v>23</v>
      </c>
      <c r="B25" s="113" t="s">
        <v>244</v>
      </c>
      <c r="C25" s="111" t="s">
        <v>57</v>
      </c>
      <c r="D25" s="116">
        <v>21</v>
      </c>
      <c r="E25" s="116">
        <v>22</v>
      </c>
      <c r="F25" s="116">
        <v>31</v>
      </c>
      <c r="G25" s="116">
        <v>22</v>
      </c>
      <c r="H25" s="116">
        <v>17</v>
      </c>
      <c r="I25" s="116">
        <v>23</v>
      </c>
      <c r="J25" s="116">
        <v>26</v>
      </c>
      <c r="K25" s="116">
        <v>30</v>
      </c>
    </row>
    <row r="26" spans="1:11">
      <c r="A26" s="111">
        <v>24</v>
      </c>
      <c r="B26" s="113" t="s">
        <v>245</v>
      </c>
      <c r="C26" s="111" t="s">
        <v>57</v>
      </c>
      <c r="D26" s="116">
        <f t="shared" ref="D26:E26" si="2">D24-D25</f>
        <v>60</v>
      </c>
      <c r="E26" s="116">
        <f t="shared" si="2"/>
        <v>57</v>
      </c>
      <c r="F26" s="116">
        <f>F24-F25</f>
        <v>56</v>
      </c>
      <c r="G26" s="116">
        <f t="shared" ref="G26:H26" si="3">G24-G25</f>
        <v>72</v>
      </c>
      <c r="H26" s="116">
        <f t="shared" si="3"/>
        <v>52</v>
      </c>
      <c r="I26" s="116">
        <v>56</v>
      </c>
      <c r="J26" s="116">
        <v>43</v>
      </c>
      <c r="K26" s="116">
        <v>44</v>
      </c>
    </row>
    <row r="27" spans="1:11">
      <c r="A27" s="111">
        <v>25</v>
      </c>
      <c r="B27" s="113" t="s">
        <v>63</v>
      </c>
      <c r="C27" s="111" t="s">
        <v>57</v>
      </c>
      <c r="D27" s="116">
        <v>13</v>
      </c>
      <c r="E27" s="116">
        <v>29</v>
      </c>
      <c r="F27" s="116">
        <v>24</v>
      </c>
      <c r="G27" s="116">
        <v>24</v>
      </c>
      <c r="H27" s="116">
        <v>24</v>
      </c>
      <c r="I27" s="116">
        <v>14</v>
      </c>
      <c r="J27" s="116">
        <v>25</v>
      </c>
      <c r="K27" s="116">
        <v>15</v>
      </c>
    </row>
    <row r="28" spans="1:11">
      <c r="A28" s="111">
        <v>26</v>
      </c>
      <c r="B28" s="113" t="s">
        <v>64</v>
      </c>
      <c r="C28" s="111" t="s">
        <v>57</v>
      </c>
      <c r="D28" s="116">
        <v>3</v>
      </c>
      <c r="E28" s="116">
        <v>0</v>
      </c>
      <c r="F28" s="116">
        <v>4</v>
      </c>
      <c r="G28" s="116">
        <v>4</v>
      </c>
      <c r="H28" s="116">
        <v>3</v>
      </c>
      <c r="I28" s="116">
        <v>0</v>
      </c>
      <c r="J28" s="116">
        <v>4</v>
      </c>
      <c r="K28" s="116">
        <v>3</v>
      </c>
    </row>
    <row r="29" spans="1:11">
      <c r="A29" s="111">
        <v>27</v>
      </c>
      <c r="B29" s="113" t="s">
        <v>302</v>
      </c>
      <c r="C29" s="111" t="s">
        <v>57</v>
      </c>
      <c r="D29" s="116">
        <v>21</v>
      </c>
      <c r="E29" s="116">
        <v>12</v>
      </c>
      <c r="F29" s="116">
        <v>49</v>
      </c>
      <c r="G29" s="116">
        <v>49</v>
      </c>
      <c r="H29" s="116">
        <v>30</v>
      </c>
      <c r="I29" s="116"/>
      <c r="J29" s="116"/>
      <c r="K29" s="116"/>
    </row>
    <row r="30" spans="1:11">
      <c r="A30" s="111">
        <v>28</v>
      </c>
      <c r="B30" s="113" t="s">
        <v>303</v>
      </c>
      <c r="C30" s="111" t="s">
        <v>57</v>
      </c>
      <c r="D30" s="116">
        <v>41</v>
      </c>
      <c r="E30" s="116">
        <v>59</v>
      </c>
      <c r="F30" s="116">
        <v>107</v>
      </c>
      <c r="G30" s="116">
        <v>77</v>
      </c>
      <c r="H30" s="116">
        <v>64</v>
      </c>
      <c r="I30" s="116"/>
      <c r="J30" s="116"/>
      <c r="K30" s="116"/>
    </row>
    <row r="31" spans="1:11">
      <c r="A31" s="111">
        <v>29</v>
      </c>
      <c r="B31" s="113" t="s">
        <v>304</v>
      </c>
      <c r="C31" s="111" t="s">
        <v>57</v>
      </c>
      <c r="D31" s="116">
        <v>1794</v>
      </c>
      <c r="E31" s="116">
        <v>1734</v>
      </c>
      <c r="F31" s="111" t="s">
        <v>65</v>
      </c>
      <c r="G31" s="116"/>
      <c r="H31" s="111"/>
      <c r="I31" s="116"/>
      <c r="J31" s="116"/>
      <c r="K31" s="116"/>
    </row>
    <row r="32" spans="1:11">
      <c r="A32" s="111">
        <v>30</v>
      </c>
      <c r="B32" s="113" t="s">
        <v>94</v>
      </c>
      <c r="C32" s="111" t="s">
        <v>57</v>
      </c>
      <c r="D32" s="116">
        <v>2211</v>
      </c>
      <c r="E32" s="116">
        <v>2319</v>
      </c>
      <c r="F32" s="116">
        <v>2283</v>
      </c>
      <c r="G32" s="116">
        <v>2055</v>
      </c>
      <c r="H32" s="116">
        <v>2051</v>
      </c>
      <c r="I32" s="116"/>
      <c r="J32" s="116"/>
      <c r="K32" s="116"/>
    </row>
    <row r="33" spans="1:11">
      <c r="A33" s="111">
        <v>31</v>
      </c>
      <c r="B33" s="113" t="s">
        <v>249</v>
      </c>
      <c r="C33" s="111" t="s">
        <v>57</v>
      </c>
      <c r="D33" s="116">
        <v>1686</v>
      </c>
      <c r="E33" s="116">
        <v>1696</v>
      </c>
      <c r="F33" s="111" t="s">
        <v>65</v>
      </c>
      <c r="G33" s="111" t="s">
        <v>65</v>
      </c>
      <c r="H33" s="111" t="s">
        <v>65</v>
      </c>
      <c r="I33" s="116"/>
      <c r="J33" s="116"/>
      <c r="K33" s="116"/>
    </row>
    <row r="34" spans="1:11">
      <c r="A34" s="111">
        <v>32</v>
      </c>
      <c r="B34" s="113" t="s">
        <v>250</v>
      </c>
      <c r="C34" s="111" t="s">
        <v>57</v>
      </c>
      <c r="D34" s="116">
        <v>108</v>
      </c>
      <c r="E34" s="116">
        <v>38</v>
      </c>
      <c r="F34" s="111" t="s">
        <v>65</v>
      </c>
      <c r="G34" s="111" t="s">
        <v>65</v>
      </c>
      <c r="H34" s="111" t="s">
        <v>65</v>
      </c>
      <c r="I34" s="116"/>
      <c r="J34" s="116"/>
      <c r="K34" s="116"/>
    </row>
    <row r="35" spans="1:11">
      <c r="A35" s="111">
        <v>33</v>
      </c>
      <c r="B35" s="113" t="s">
        <v>305</v>
      </c>
      <c r="C35" s="111" t="s">
        <v>214</v>
      </c>
      <c r="D35" s="120">
        <f t="shared" ref="D35:E35" si="4">+D34/D31*100</f>
        <v>6.0200668896321075</v>
      </c>
      <c r="E35" s="120">
        <f t="shared" si="4"/>
        <v>2.1914648212226067</v>
      </c>
      <c r="F35" s="111" t="s">
        <v>65</v>
      </c>
      <c r="G35" s="121" t="s">
        <v>65</v>
      </c>
      <c r="H35" s="111" t="s">
        <v>65</v>
      </c>
      <c r="I35" s="116"/>
      <c r="J35" s="116"/>
      <c r="K35" s="116"/>
    </row>
    <row r="36" spans="1:11">
      <c r="A36" s="111">
        <v>34</v>
      </c>
      <c r="B36" s="113" t="s">
        <v>255</v>
      </c>
      <c r="C36" s="111" t="s">
        <v>294</v>
      </c>
      <c r="D36" s="116">
        <v>43.4</v>
      </c>
      <c r="E36" s="116">
        <v>61.8</v>
      </c>
      <c r="F36" s="116">
        <v>68.400000000000006</v>
      </c>
      <c r="G36" s="116">
        <v>53.7</v>
      </c>
      <c r="H36" s="116">
        <v>42.7</v>
      </c>
      <c r="I36" s="116">
        <v>134.9</v>
      </c>
      <c r="J36" s="116">
        <v>150.80000000000001</v>
      </c>
      <c r="K36" s="116">
        <v>153.30000000000001</v>
      </c>
    </row>
    <row r="37" spans="1:11" ht="12.75" customHeight="1">
      <c r="A37" s="111">
        <v>35</v>
      </c>
      <c r="B37" s="113" t="s">
        <v>256</v>
      </c>
      <c r="C37" s="111" t="s">
        <v>294</v>
      </c>
      <c r="D37" s="116">
        <v>206.4</v>
      </c>
      <c r="E37" s="116">
        <v>292.5</v>
      </c>
      <c r="F37" s="116">
        <v>534.5</v>
      </c>
      <c r="G37" s="116">
        <v>579.1</v>
      </c>
      <c r="H37" s="116">
        <v>497.9</v>
      </c>
      <c r="I37" s="116">
        <v>437.5</v>
      </c>
      <c r="J37" s="116">
        <v>496.7</v>
      </c>
      <c r="K37" s="116">
        <v>485.5</v>
      </c>
    </row>
    <row r="38" spans="1:11" ht="16.5" customHeight="1">
      <c r="A38" s="111">
        <v>36</v>
      </c>
      <c r="B38" s="113" t="s">
        <v>257</v>
      </c>
      <c r="C38" s="111" t="s">
        <v>294</v>
      </c>
      <c r="D38" s="118">
        <v>162.9</v>
      </c>
      <c r="E38" s="118">
        <v>230.7</v>
      </c>
      <c r="F38" s="118">
        <v>504.1</v>
      </c>
      <c r="G38" s="118">
        <v>524.70000000000005</v>
      </c>
      <c r="H38" s="118">
        <v>276.8</v>
      </c>
      <c r="I38" s="116">
        <v>245.3</v>
      </c>
      <c r="J38" s="116">
        <v>316.3</v>
      </c>
      <c r="K38" s="116">
        <v>261.89999999999998</v>
      </c>
    </row>
    <row r="39" spans="1:11">
      <c r="A39" s="111">
        <v>37</v>
      </c>
      <c r="B39" s="113" t="s">
        <v>259</v>
      </c>
      <c r="C39" s="111" t="s">
        <v>57</v>
      </c>
      <c r="D39" s="116">
        <v>951</v>
      </c>
      <c r="E39" s="116">
        <v>953</v>
      </c>
      <c r="F39" s="116">
        <v>948</v>
      </c>
      <c r="G39" s="116">
        <v>943</v>
      </c>
      <c r="H39" s="116">
        <v>959</v>
      </c>
      <c r="I39" s="116">
        <v>962</v>
      </c>
      <c r="J39" s="116">
        <v>936</v>
      </c>
      <c r="K39" s="116">
        <v>924</v>
      </c>
    </row>
    <row r="40" spans="1:11">
      <c r="A40" s="111">
        <v>38</v>
      </c>
      <c r="B40" s="113" t="s">
        <v>260</v>
      </c>
      <c r="C40" s="111" t="s">
        <v>57</v>
      </c>
      <c r="D40" s="116">
        <v>825</v>
      </c>
      <c r="E40" s="116">
        <v>813</v>
      </c>
      <c r="F40" s="116">
        <v>799</v>
      </c>
      <c r="G40" s="116">
        <v>782</v>
      </c>
      <c r="H40" s="116">
        <v>832</v>
      </c>
      <c r="I40" s="116">
        <v>847</v>
      </c>
      <c r="J40" s="116">
        <v>842</v>
      </c>
      <c r="K40" s="116">
        <v>823</v>
      </c>
    </row>
    <row r="41" spans="1:11">
      <c r="A41" s="111">
        <v>39</v>
      </c>
      <c r="B41" s="113" t="s">
        <v>261</v>
      </c>
      <c r="C41" s="111" t="s">
        <v>57</v>
      </c>
      <c r="D41" s="116">
        <v>731</v>
      </c>
      <c r="E41" s="116">
        <v>799</v>
      </c>
      <c r="F41" s="116">
        <v>714</v>
      </c>
      <c r="G41" s="116">
        <v>619</v>
      </c>
      <c r="H41" s="116">
        <v>779</v>
      </c>
      <c r="I41" s="116">
        <v>809</v>
      </c>
      <c r="J41" s="116">
        <v>649</v>
      </c>
      <c r="K41" s="116">
        <v>736</v>
      </c>
    </row>
    <row r="42" spans="1:11">
      <c r="A42" s="111">
        <v>40</v>
      </c>
      <c r="B42" s="113" t="s">
        <v>262</v>
      </c>
      <c r="C42" s="111" t="s">
        <v>57</v>
      </c>
      <c r="D42" s="116">
        <v>642</v>
      </c>
      <c r="E42" s="116">
        <v>783</v>
      </c>
      <c r="F42" s="116">
        <v>644</v>
      </c>
      <c r="G42" s="116">
        <v>444</v>
      </c>
      <c r="H42" s="116">
        <v>686</v>
      </c>
      <c r="I42" s="116">
        <v>637</v>
      </c>
      <c r="J42" s="116">
        <v>588</v>
      </c>
      <c r="K42" s="116">
        <v>599</v>
      </c>
    </row>
    <row r="43" spans="1:11">
      <c r="A43" s="111">
        <v>41</v>
      </c>
      <c r="B43" s="113" t="s">
        <v>263</v>
      </c>
      <c r="C43" s="111" t="s">
        <v>57</v>
      </c>
      <c r="D43" s="116">
        <v>231</v>
      </c>
      <c r="E43" s="116">
        <v>358</v>
      </c>
      <c r="F43" s="116">
        <v>231</v>
      </c>
      <c r="G43" s="116">
        <v>269</v>
      </c>
      <c r="H43" s="116">
        <v>256</v>
      </c>
      <c r="I43" s="116">
        <v>281</v>
      </c>
      <c r="J43" s="116">
        <v>361</v>
      </c>
      <c r="K43" s="116">
        <v>346</v>
      </c>
    </row>
    <row r="44" spans="1:11">
      <c r="A44" s="111">
        <v>42</v>
      </c>
      <c r="B44" s="113" t="s">
        <v>264</v>
      </c>
      <c r="C44" s="111" t="s">
        <v>57</v>
      </c>
      <c r="D44" s="116">
        <v>1627</v>
      </c>
      <c r="E44" s="116">
        <v>1608</v>
      </c>
      <c r="F44" s="116">
        <v>1516</v>
      </c>
      <c r="G44" s="116">
        <v>1492</v>
      </c>
      <c r="H44" s="116">
        <v>1540</v>
      </c>
      <c r="I44" s="116">
        <v>1559</v>
      </c>
      <c r="J44" s="116">
        <v>1499</v>
      </c>
      <c r="K44" s="116">
        <v>1391</v>
      </c>
    </row>
    <row r="45" spans="1:11">
      <c r="A45" s="111">
        <v>43</v>
      </c>
      <c r="B45" s="113" t="s">
        <v>98</v>
      </c>
      <c r="C45" s="111" t="s">
        <v>57</v>
      </c>
      <c r="D45" s="116">
        <v>219586</v>
      </c>
      <c r="E45" s="116">
        <v>249913</v>
      </c>
      <c r="F45" s="116">
        <v>281833</v>
      </c>
      <c r="G45" s="116">
        <f>G46+G47+G48+G49+G50</f>
        <v>330878</v>
      </c>
      <c r="H45" s="116">
        <f>H46+H47+H48+H49+H50</f>
        <v>335181</v>
      </c>
      <c r="I45" s="116">
        <v>340199</v>
      </c>
      <c r="J45" s="116">
        <v>351200</v>
      </c>
      <c r="K45" s="116">
        <v>348051</v>
      </c>
    </row>
    <row r="46" spans="1:11">
      <c r="A46" s="111">
        <v>44</v>
      </c>
      <c r="B46" s="113" t="s">
        <v>265</v>
      </c>
      <c r="C46" s="111" t="s">
        <v>57</v>
      </c>
      <c r="D46" s="116">
        <v>70</v>
      </c>
      <c r="E46" s="116">
        <v>64</v>
      </c>
      <c r="F46" s="116">
        <v>60</v>
      </c>
      <c r="G46" s="116">
        <v>73</v>
      </c>
      <c r="H46" s="116">
        <v>69</v>
      </c>
      <c r="I46" s="116">
        <v>83</v>
      </c>
      <c r="J46" s="116">
        <v>87</v>
      </c>
      <c r="K46" s="116">
        <v>76</v>
      </c>
    </row>
    <row r="47" spans="1:11">
      <c r="A47" s="111">
        <v>45</v>
      </c>
      <c r="B47" s="113" t="s">
        <v>266</v>
      </c>
      <c r="C47" s="111" t="s">
        <v>57</v>
      </c>
      <c r="D47" s="116">
        <v>26915</v>
      </c>
      <c r="E47" s="116">
        <v>29124</v>
      </c>
      <c r="F47" s="116">
        <v>34471</v>
      </c>
      <c r="G47" s="116">
        <v>40227</v>
      </c>
      <c r="H47" s="116">
        <v>40273</v>
      </c>
      <c r="I47" s="116">
        <v>36701</v>
      </c>
      <c r="J47" s="116">
        <v>38235</v>
      </c>
      <c r="K47" s="116">
        <v>37342</v>
      </c>
    </row>
    <row r="48" spans="1:11">
      <c r="A48" s="111">
        <v>46</v>
      </c>
      <c r="B48" s="113" t="s">
        <v>267</v>
      </c>
      <c r="C48" s="111" t="s">
        <v>57</v>
      </c>
      <c r="D48" s="116">
        <v>13597</v>
      </c>
      <c r="E48" s="116">
        <v>14395</v>
      </c>
      <c r="F48" s="116">
        <v>16831</v>
      </c>
      <c r="G48" s="116">
        <v>20587</v>
      </c>
      <c r="H48" s="116">
        <v>20829</v>
      </c>
      <c r="I48" s="116">
        <v>19008</v>
      </c>
      <c r="J48" s="116">
        <v>19696</v>
      </c>
      <c r="K48" s="116">
        <v>17306</v>
      </c>
    </row>
    <row r="49" spans="1:11">
      <c r="A49" s="111">
        <v>47</v>
      </c>
      <c r="B49" s="113" t="s">
        <v>268</v>
      </c>
      <c r="C49" s="111" t="s">
        <v>57</v>
      </c>
      <c r="D49" s="116">
        <v>126401</v>
      </c>
      <c r="E49" s="116">
        <v>148627</v>
      </c>
      <c r="F49" s="116">
        <v>166455</v>
      </c>
      <c r="G49" s="116">
        <v>195265</v>
      </c>
      <c r="H49" s="116">
        <v>201007</v>
      </c>
      <c r="I49" s="116">
        <v>210072</v>
      </c>
      <c r="J49" s="116">
        <v>216585</v>
      </c>
      <c r="K49" s="116">
        <v>216508</v>
      </c>
    </row>
    <row r="50" spans="1:11">
      <c r="A50" s="111">
        <v>48</v>
      </c>
      <c r="B50" s="113" t="s">
        <v>269</v>
      </c>
      <c r="C50" s="111" t="s">
        <v>57</v>
      </c>
      <c r="D50" s="116">
        <v>52603</v>
      </c>
      <c r="E50" s="116">
        <v>57703</v>
      </c>
      <c r="F50" s="116">
        <v>64016</v>
      </c>
      <c r="G50" s="116">
        <v>74726</v>
      </c>
      <c r="H50" s="116">
        <v>73003</v>
      </c>
      <c r="I50" s="116">
        <v>74335</v>
      </c>
      <c r="J50" s="116">
        <v>76597</v>
      </c>
      <c r="K50" s="116">
        <v>76819</v>
      </c>
    </row>
    <row r="51" spans="1:11">
      <c r="A51" s="111">
        <v>49</v>
      </c>
      <c r="B51" s="113" t="s">
        <v>270</v>
      </c>
      <c r="C51" s="111" t="s">
        <v>57</v>
      </c>
      <c r="D51" s="116">
        <v>89636</v>
      </c>
      <c r="E51" s="116">
        <v>103606</v>
      </c>
      <c r="F51" s="116">
        <v>112913</v>
      </c>
      <c r="G51" s="116">
        <v>130669</v>
      </c>
      <c r="H51" s="116">
        <v>128862</v>
      </c>
      <c r="I51" s="116">
        <v>144775</v>
      </c>
      <c r="J51" s="116">
        <v>149141</v>
      </c>
      <c r="K51" s="116">
        <v>148386</v>
      </c>
    </row>
    <row r="52" spans="1:11">
      <c r="A52" s="111">
        <v>50</v>
      </c>
      <c r="B52" s="113" t="s">
        <v>271</v>
      </c>
      <c r="C52" s="111" t="s">
        <v>57</v>
      </c>
      <c r="D52" s="116">
        <v>12955</v>
      </c>
      <c r="E52" s="116">
        <v>2939</v>
      </c>
      <c r="F52" s="116">
        <v>1717</v>
      </c>
      <c r="G52" s="116">
        <v>666</v>
      </c>
      <c r="H52" s="116">
        <v>2096</v>
      </c>
      <c r="I52" s="116">
        <v>4436</v>
      </c>
      <c r="J52" s="116">
        <v>3494</v>
      </c>
      <c r="K52" s="116">
        <v>3724</v>
      </c>
    </row>
    <row r="53" spans="1:11">
      <c r="A53" s="111">
        <v>51</v>
      </c>
      <c r="B53" s="113" t="s">
        <v>272</v>
      </c>
      <c r="C53" s="111" t="s">
        <v>57</v>
      </c>
      <c r="D53" s="116">
        <v>267</v>
      </c>
      <c r="E53" s="116">
        <v>274</v>
      </c>
      <c r="F53" s="116">
        <v>208</v>
      </c>
      <c r="G53" s="116">
        <v>158</v>
      </c>
      <c r="H53" s="116">
        <v>169</v>
      </c>
      <c r="I53" s="116">
        <v>181</v>
      </c>
      <c r="J53" s="116">
        <v>167</v>
      </c>
      <c r="K53" s="116">
        <v>166</v>
      </c>
    </row>
    <row r="54" spans="1:11">
      <c r="A54" s="111">
        <v>52</v>
      </c>
      <c r="B54" s="113" t="s">
        <v>273</v>
      </c>
      <c r="C54" s="111" t="s">
        <v>57</v>
      </c>
      <c r="D54" s="116">
        <v>281</v>
      </c>
      <c r="E54" s="116">
        <v>274</v>
      </c>
      <c r="F54" s="116">
        <v>223</v>
      </c>
      <c r="G54" s="116">
        <v>211</v>
      </c>
      <c r="H54" s="116">
        <v>198</v>
      </c>
      <c r="I54" s="116">
        <v>189</v>
      </c>
      <c r="J54" s="116">
        <v>171</v>
      </c>
      <c r="K54" s="116">
        <v>189</v>
      </c>
    </row>
    <row r="55" spans="1:11">
      <c r="A55" s="111">
        <v>53</v>
      </c>
      <c r="B55" s="113" t="s">
        <v>274</v>
      </c>
      <c r="C55" s="111" t="s">
        <v>57</v>
      </c>
      <c r="D55" s="116">
        <v>315</v>
      </c>
      <c r="E55" s="116">
        <v>320</v>
      </c>
      <c r="F55" s="116">
        <v>355</v>
      </c>
      <c r="G55" s="116">
        <v>354</v>
      </c>
      <c r="H55" s="116">
        <v>377</v>
      </c>
      <c r="I55" s="116">
        <v>369</v>
      </c>
      <c r="J55" s="116">
        <v>354</v>
      </c>
      <c r="K55" s="116">
        <v>313</v>
      </c>
    </row>
    <row r="56" spans="1:11">
      <c r="A56" s="111">
        <v>54</v>
      </c>
      <c r="B56" s="113" t="s">
        <v>275</v>
      </c>
      <c r="C56" s="111" t="s">
        <v>57</v>
      </c>
      <c r="D56" s="116">
        <v>77</v>
      </c>
      <c r="E56" s="116">
        <v>121</v>
      </c>
      <c r="F56" s="116">
        <v>131</v>
      </c>
      <c r="G56" s="116">
        <v>172</v>
      </c>
      <c r="H56" s="116">
        <v>164</v>
      </c>
      <c r="I56" s="116">
        <v>168</v>
      </c>
      <c r="J56" s="116">
        <v>191</v>
      </c>
      <c r="K56" s="116">
        <v>203</v>
      </c>
    </row>
    <row r="57" spans="1:11">
      <c r="A57" s="111">
        <v>55</v>
      </c>
      <c r="B57" s="113" t="s">
        <v>223</v>
      </c>
      <c r="C57" s="111" t="s">
        <v>57</v>
      </c>
      <c r="D57" s="116">
        <v>11</v>
      </c>
      <c r="E57" s="116">
        <v>15</v>
      </c>
      <c r="F57" s="116">
        <v>31</v>
      </c>
      <c r="G57" s="116">
        <v>50</v>
      </c>
      <c r="H57" s="116">
        <v>51</v>
      </c>
      <c r="I57" s="116">
        <v>55</v>
      </c>
      <c r="J57" s="116">
        <v>53</v>
      </c>
      <c r="K57" s="116">
        <v>53</v>
      </c>
    </row>
    <row r="58" spans="1:11" ht="19.5" customHeight="1">
      <c r="A58" s="111">
        <v>58</v>
      </c>
      <c r="B58" s="113" t="s">
        <v>277</v>
      </c>
      <c r="C58" s="111" t="s">
        <v>295</v>
      </c>
      <c r="D58" s="116">
        <v>13</v>
      </c>
      <c r="E58" s="116">
        <v>7.6</v>
      </c>
      <c r="F58" s="118">
        <v>11.11</v>
      </c>
      <c r="G58" s="116">
        <v>3.3</v>
      </c>
      <c r="H58" s="118">
        <v>0.45</v>
      </c>
      <c r="I58" s="116">
        <v>0</v>
      </c>
      <c r="J58" s="116">
        <v>1.8</v>
      </c>
      <c r="K58" s="116">
        <v>2.92</v>
      </c>
    </row>
    <row r="59" spans="1:11">
      <c r="A59" s="111">
        <v>59</v>
      </c>
      <c r="B59" s="113" t="s">
        <v>278</v>
      </c>
      <c r="C59" s="111" t="s">
        <v>295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</row>
    <row r="60" spans="1:11">
      <c r="A60" s="111">
        <v>60</v>
      </c>
      <c r="B60" s="113" t="s">
        <v>279</v>
      </c>
      <c r="C60" s="111" t="s">
        <v>295</v>
      </c>
      <c r="D60" s="116">
        <v>5</v>
      </c>
      <c r="E60" s="116">
        <v>5.5</v>
      </c>
      <c r="F60" s="116">
        <v>9.1</v>
      </c>
      <c r="G60" s="116">
        <v>3</v>
      </c>
      <c r="H60" s="116">
        <v>0.4</v>
      </c>
      <c r="I60" s="116">
        <v>0</v>
      </c>
      <c r="J60" s="116">
        <v>1</v>
      </c>
      <c r="K60" s="116">
        <v>2.4</v>
      </c>
    </row>
    <row r="61" spans="1:11">
      <c r="A61" s="111">
        <v>61</v>
      </c>
      <c r="B61" s="113" t="s">
        <v>280</v>
      </c>
      <c r="C61" s="111" t="s">
        <v>295</v>
      </c>
      <c r="D61" s="116">
        <v>8</v>
      </c>
      <c r="E61" s="116">
        <v>2.1</v>
      </c>
      <c r="F61" s="116">
        <v>2.0099999999999998</v>
      </c>
      <c r="G61" s="116">
        <v>0.3</v>
      </c>
      <c r="H61" s="116">
        <v>0.05</v>
      </c>
      <c r="I61" s="116">
        <v>0</v>
      </c>
      <c r="J61" s="116">
        <v>0.8</v>
      </c>
      <c r="K61" s="116">
        <v>0.52</v>
      </c>
    </row>
    <row r="62" spans="1:11" ht="19.5" customHeight="1">
      <c r="A62" s="111">
        <v>62</v>
      </c>
      <c r="B62" s="113" t="s">
        <v>281</v>
      </c>
      <c r="C62" s="111" t="s">
        <v>296</v>
      </c>
      <c r="D62" s="116">
        <v>64</v>
      </c>
      <c r="E62" s="116">
        <v>42.5</v>
      </c>
      <c r="F62" s="116">
        <v>26.2</v>
      </c>
      <c r="G62" s="116">
        <v>1.1000000000000001</v>
      </c>
      <c r="H62" s="118">
        <v>0.48499999999999999</v>
      </c>
      <c r="I62" s="116">
        <v>0</v>
      </c>
      <c r="J62" s="116">
        <v>4</v>
      </c>
      <c r="K62" s="116">
        <v>1.4</v>
      </c>
    </row>
    <row r="63" spans="1:11">
      <c r="A63" s="111">
        <v>63</v>
      </c>
      <c r="B63" s="113" t="s">
        <v>278</v>
      </c>
      <c r="C63" s="111" t="s">
        <v>296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>
        <v>0</v>
      </c>
    </row>
    <row r="64" spans="1:11">
      <c r="A64" s="111">
        <v>64</v>
      </c>
      <c r="B64" s="113" t="s">
        <v>279</v>
      </c>
      <c r="C64" s="111" t="s">
        <v>296</v>
      </c>
      <c r="D64" s="116">
        <v>56</v>
      </c>
      <c r="E64" s="116">
        <v>37.5</v>
      </c>
      <c r="F64" s="116">
        <v>21.1</v>
      </c>
      <c r="G64" s="118">
        <v>5.21</v>
      </c>
      <c r="H64" s="118">
        <v>0.435</v>
      </c>
      <c r="I64" s="116">
        <v>0</v>
      </c>
      <c r="J64" s="116">
        <v>2</v>
      </c>
      <c r="K64" s="116">
        <v>1</v>
      </c>
    </row>
    <row r="65" spans="1:11">
      <c r="A65" s="111">
        <v>65</v>
      </c>
      <c r="B65" s="113" t="s">
        <v>280</v>
      </c>
      <c r="C65" s="111" t="s">
        <v>296</v>
      </c>
      <c r="D65" s="116">
        <v>88</v>
      </c>
      <c r="E65" s="116">
        <v>5</v>
      </c>
      <c r="F65" s="116">
        <v>5.0999999999999996</v>
      </c>
      <c r="G65" s="116">
        <v>1.1000000000000001</v>
      </c>
      <c r="H65" s="116">
        <v>0.05</v>
      </c>
      <c r="I65" s="116">
        <v>0</v>
      </c>
      <c r="J65" s="116">
        <v>2</v>
      </c>
      <c r="K65" s="116">
        <v>0.4</v>
      </c>
    </row>
    <row r="66" spans="1:11">
      <c r="A66" s="111">
        <v>66</v>
      </c>
      <c r="B66" s="113" t="s">
        <v>282</v>
      </c>
      <c r="C66" s="111" t="s">
        <v>296</v>
      </c>
      <c r="D66" s="116">
        <v>5760</v>
      </c>
      <c r="E66" s="116">
        <v>3650</v>
      </c>
      <c r="F66" s="116">
        <v>3502</v>
      </c>
      <c r="G66" s="116">
        <v>2606.3000000000002</v>
      </c>
      <c r="H66" s="116">
        <v>2050</v>
      </c>
      <c r="I66" s="116">
        <v>2906</v>
      </c>
      <c r="J66" s="116">
        <v>62</v>
      </c>
      <c r="K66" s="116">
        <v>2847.5</v>
      </c>
    </row>
    <row r="67" spans="1:11">
      <c r="A67" s="111">
        <v>67</v>
      </c>
      <c r="B67" s="113" t="s">
        <v>306</v>
      </c>
      <c r="C67" s="111" t="s">
        <v>57</v>
      </c>
      <c r="D67" s="116">
        <v>0</v>
      </c>
      <c r="E67" s="116">
        <v>6</v>
      </c>
      <c r="F67" s="116">
        <v>0</v>
      </c>
      <c r="G67" s="116">
        <v>0</v>
      </c>
      <c r="H67" s="116">
        <v>0</v>
      </c>
      <c r="I67" s="116"/>
      <c r="J67" s="116"/>
      <c r="K67" s="116"/>
    </row>
    <row r="68" spans="1:11">
      <c r="A68" s="111">
        <v>68</v>
      </c>
      <c r="B68" s="113" t="s">
        <v>284</v>
      </c>
      <c r="C68" s="111" t="s">
        <v>57</v>
      </c>
      <c r="D68" s="116">
        <v>2</v>
      </c>
      <c r="E68" s="116">
        <v>2</v>
      </c>
      <c r="F68" s="116">
        <v>2</v>
      </c>
      <c r="G68" s="116">
        <v>2</v>
      </c>
      <c r="H68" s="116">
        <v>2</v>
      </c>
      <c r="I68" s="116">
        <v>2</v>
      </c>
      <c r="J68" s="116">
        <v>1</v>
      </c>
      <c r="K68" s="116">
        <v>1</v>
      </c>
    </row>
    <row r="69" spans="1:11" ht="12.75" customHeight="1">
      <c r="A69" s="111">
        <v>69</v>
      </c>
      <c r="B69" s="113" t="s">
        <v>103</v>
      </c>
      <c r="C69" s="111" t="s">
        <v>57</v>
      </c>
      <c r="D69" s="116">
        <v>463</v>
      </c>
      <c r="E69" s="116">
        <v>394</v>
      </c>
      <c r="F69" s="116">
        <v>390</v>
      </c>
      <c r="G69" s="116">
        <v>406</v>
      </c>
      <c r="H69" s="116">
        <v>452</v>
      </c>
      <c r="I69" s="116">
        <v>471</v>
      </c>
      <c r="J69" s="116">
        <v>479</v>
      </c>
      <c r="K69" s="116">
        <v>459</v>
      </c>
    </row>
    <row r="70" spans="1:11">
      <c r="A70" s="111">
        <v>70</v>
      </c>
      <c r="B70" s="113" t="s">
        <v>104</v>
      </c>
      <c r="C70" s="111" t="s">
        <v>57</v>
      </c>
      <c r="D70" s="116">
        <v>26</v>
      </c>
      <c r="E70" s="116">
        <v>27</v>
      </c>
      <c r="F70" s="116">
        <v>28</v>
      </c>
      <c r="G70" s="116">
        <v>25</v>
      </c>
      <c r="H70" s="116">
        <v>27</v>
      </c>
      <c r="I70" s="116">
        <v>28</v>
      </c>
      <c r="J70" s="116">
        <v>24</v>
      </c>
      <c r="K70" s="116">
        <v>24</v>
      </c>
    </row>
    <row r="71" spans="1:11">
      <c r="A71" s="111">
        <v>71</v>
      </c>
      <c r="B71" s="113" t="s">
        <v>285</v>
      </c>
      <c r="C71" s="111" t="s">
        <v>57</v>
      </c>
      <c r="D71" s="116">
        <v>1</v>
      </c>
      <c r="E71" s="116">
        <v>1</v>
      </c>
      <c r="F71" s="116">
        <v>1</v>
      </c>
      <c r="G71" s="116">
        <v>1</v>
      </c>
      <c r="H71" s="116">
        <v>1</v>
      </c>
      <c r="I71" s="116">
        <v>1</v>
      </c>
      <c r="J71" s="116">
        <v>1</v>
      </c>
      <c r="K71" s="116">
        <v>1</v>
      </c>
    </row>
    <row r="72" spans="1:11">
      <c r="A72" s="111">
        <v>72</v>
      </c>
      <c r="B72" s="113" t="s">
        <v>286</v>
      </c>
      <c r="C72" s="111" t="s">
        <v>57</v>
      </c>
      <c r="D72" s="116">
        <v>2</v>
      </c>
      <c r="E72" s="116">
        <v>1</v>
      </c>
      <c r="F72" s="116">
        <v>2</v>
      </c>
      <c r="G72" s="116">
        <v>2</v>
      </c>
      <c r="H72" s="116">
        <v>2</v>
      </c>
      <c r="I72" s="116">
        <v>3</v>
      </c>
      <c r="J72" s="116">
        <v>2</v>
      </c>
      <c r="K72" s="116">
        <v>2</v>
      </c>
    </row>
    <row r="73" spans="1:11">
      <c r="A73" s="111">
        <v>73</v>
      </c>
      <c r="B73" s="113" t="s">
        <v>287</v>
      </c>
      <c r="C73" s="111" t="s">
        <v>57</v>
      </c>
      <c r="D73" s="116">
        <v>18</v>
      </c>
      <c r="E73" s="116">
        <v>16</v>
      </c>
      <c r="F73" s="116">
        <v>12</v>
      </c>
      <c r="G73" s="116">
        <v>15</v>
      </c>
      <c r="H73" s="116">
        <v>14</v>
      </c>
      <c r="I73" s="116">
        <v>10</v>
      </c>
      <c r="J73" s="116">
        <v>11</v>
      </c>
      <c r="K73" s="116">
        <v>14</v>
      </c>
    </row>
    <row r="74" spans="1:11">
      <c r="A74" s="111">
        <v>74</v>
      </c>
      <c r="B74" s="113" t="s">
        <v>139</v>
      </c>
      <c r="C74" s="111" t="s">
        <v>57</v>
      </c>
      <c r="D74" s="116">
        <v>0</v>
      </c>
      <c r="E74" s="116">
        <v>4</v>
      </c>
      <c r="F74" s="116">
        <v>5</v>
      </c>
      <c r="G74" s="116">
        <v>2</v>
      </c>
      <c r="H74" s="116">
        <v>0</v>
      </c>
      <c r="I74" s="116">
        <v>1</v>
      </c>
      <c r="J74" s="116">
        <v>0</v>
      </c>
      <c r="K74" s="116">
        <v>2</v>
      </c>
    </row>
    <row r="75" spans="1:11">
      <c r="A75" s="111">
        <v>75</v>
      </c>
      <c r="B75" s="113" t="s">
        <v>292</v>
      </c>
      <c r="C75" s="111" t="s">
        <v>57</v>
      </c>
      <c r="D75" s="116">
        <v>10</v>
      </c>
      <c r="E75" s="116">
        <v>17</v>
      </c>
      <c r="F75" s="116">
        <v>32</v>
      </c>
      <c r="G75" s="116">
        <v>19</v>
      </c>
      <c r="H75" s="116">
        <v>8</v>
      </c>
      <c r="I75" s="116">
        <v>13</v>
      </c>
      <c r="J75" s="116">
        <v>13</v>
      </c>
      <c r="K75" s="116">
        <v>10</v>
      </c>
    </row>
  </sheetData>
  <mergeCells count="4">
    <mergeCell ref="D3:K3"/>
    <mergeCell ref="D4:K4"/>
    <mergeCell ref="D5:K5"/>
    <mergeCell ref="A1:K1"/>
  </mergeCell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75"/>
  <sheetViews>
    <sheetView zoomScaleNormal="100" workbookViewId="0">
      <selection activeCell="P5" sqref="P5"/>
    </sheetView>
  </sheetViews>
  <sheetFormatPr defaultRowHeight="12.75"/>
  <cols>
    <col min="1" max="1" width="4.140625" style="131" customWidth="1"/>
    <col min="2" max="2" width="39" style="130" customWidth="1"/>
    <col min="3" max="3" width="8.140625" style="131" customWidth="1"/>
    <col min="4" max="4" width="6.5703125" style="130" customWidth="1"/>
    <col min="5" max="5" width="6.7109375" style="130" customWidth="1"/>
    <col min="6" max="6" width="8" style="130" customWidth="1"/>
    <col min="7" max="7" width="6.85546875" style="130" customWidth="1"/>
    <col min="8" max="8" width="7" style="130" customWidth="1"/>
    <col min="9" max="9" width="11.7109375" style="130" bestFit="1" customWidth="1"/>
    <col min="10" max="11" width="9.5703125" style="130" bestFit="1" customWidth="1"/>
    <col min="12" max="16384" width="9.140625" style="130"/>
  </cols>
  <sheetData>
    <row r="1" spans="1:11" ht="24.75" customHeight="1">
      <c r="A1" s="166" t="s">
        <v>319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>
      <c r="A2" s="111" t="s">
        <v>0</v>
      </c>
      <c r="B2" s="111" t="s">
        <v>224</v>
      </c>
      <c r="C2" s="111" t="s">
        <v>309</v>
      </c>
      <c r="D2" s="112" t="s">
        <v>324</v>
      </c>
      <c r="E2" s="112" t="s">
        <v>136</v>
      </c>
      <c r="F2" s="112" t="s">
        <v>189</v>
      </c>
      <c r="G2" s="112" t="s">
        <v>190</v>
      </c>
      <c r="H2" s="112" t="s">
        <v>191</v>
      </c>
      <c r="I2" s="112" t="s">
        <v>220</v>
      </c>
      <c r="J2" s="112" t="s">
        <v>221</v>
      </c>
      <c r="K2" s="112" t="s">
        <v>222</v>
      </c>
    </row>
    <row r="3" spans="1:11">
      <c r="A3" s="111">
        <v>1</v>
      </c>
      <c r="B3" s="113" t="s">
        <v>225</v>
      </c>
      <c r="C3" s="111" t="s">
        <v>57</v>
      </c>
      <c r="D3" s="165">
        <v>1959</v>
      </c>
      <c r="E3" s="165"/>
      <c r="F3" s="165"/>
      <c r="G3" s="165"/>
      <c r="H3" s="165"/>
      <c r="I3" s="165"/>
      <c r="J3" s="165"/>
      <c r="K3" s="165"/>
    </row>
    <row r="4" spans="1:11">
      <c r="A4" s="111">
        <v>2</v>
      </c>
      <c r="B4" s="113" t="s">
        <v>226</v>
      </c>
      <c r="C4" s="111" t="s">
        <v>57</v>
      </c>
      <c r="D4" s="165">
        <v>5</v>
      </c>
      <c r="E4" s="165"/>
      <c r="F4" s="165"/>
      <c r="G4" s="165"/>
      <c r="H4" s="165"/>
      <c r="I4" s="165"/>
      <c r="J4" s="165"/>
      <c r="K4" s="165"/>
    </row>
    <row r="5" spans="1:11">
      <c r="A5" s="111">
        <v>3</v>
      </c>
      <c r="B5" s="113" t="s">
        <v>227</v>
      </c>
      <c r="C5" s="111" t="s">
        <v>293</v>
      </c>
      <c r="D5" s="165">
        <v>4829</v>
      </c>
      <c r="E5" s="165"/>
      <c r="F5" s="165"/>
      <c r="G5" s="165"/>
      <c r="H5" s="165"/>
      <c r="I5" s="165"/>
      <c r="J5" s="165"/>
      <c r="K5" s="165"/>
    </row>
    <row r="6" spans="1:11">
      <c r="A6" s="111">
        <v>4</v>
      </c>
      <c r="B6" s="115" t="s">
        <v>228</v>
      </c>
      <c r="C6" s="111" t="s">
        <v>57</v>
      </c>
      <c r="D6" s="116">
        <f t="shared" ref="D6:E6" si="0">D7+D8</f>
        <v>3340</v>
      </c>
      <c r="E6" s="116">
        <f t="shared" si="0"/>
        <v>3363</v>
      </c>
      <c r="F6" s="116">
        <v>3361</v>
      </c>
      <c r="G6" s="116">
        <v>3323</v>
      </c>
      <c r="H6" s="116">
        <f>H7+H8</f>
        <v>3207</v>
      </c>
      <c r="I6" s="117">
        <v>3306</v>
      </c>
      <c r="J6" s="117">
        <v>3332</v>
      </c>
      <c r="K6" s="117">
        <v>3343</v>
      </c>
    </row>
    <row r="7" spans="1:11">
      <c r="A7" s="111">
        <v>5</v>
      </c>
      <c r="B7" s="113" t="s">
        <v>229</v>
      </c>
      <c r="C7" s="111" t="s">
        <v>57</v>
      </c>
      <c r="D7" s="116">
        <v>1689</v>
      </c>
      <c r="E7" s="116">
        <v>1711</v>
      </c>
      <c r="F7" s="116">
        <v>1737</v>
      </c>
      <c r="G7" s="116">
        <v>1721</v>
      </c>
      <c r="H7" s="116">
        <v>1666</v>
      </c>
      <c r="I7" s="117">
        <v>1723</v>
      </c>
      <c r="J7" s="117">
        <v>1733</v>
      </c>
      <c r="K7" s="117">
        <v>1745</v>
      </c>
    </row>
    <row r="8" spans="1:11">
      <c r="A8" s="111">
        <v>6</v>
      </c>
      <c r="B8" s="113" t="s">
        <v>298</v>
      </c>
      <c r="C8" s="111" t="s">
        <v>57</v>
      </c>
      <c r="D8" s="116">
        <v>1651</v>
      </c>
      <c r="E8" s="116">
        <v>1652</v>
      </c>
      <c r="F8" s="116">
        <v>1624</v>
      </c>
      <c r="G8" s="116">
        <v>1602</v>
      </c>
      <c r="H8" s="116">
        <v>1541</v>
      </c>
      <c r="I8" s="116">
        <v>1583</v>
      </c>
      <c r="J8" s="116">
        <v>1599</v>
      </c>
      <c r="K8" s="116">
        <v>1598</v>
      </c>
    </row>
    <row r="9" spans="1:11">
      <c r="A9" s="111">
        <v>7</v>
      </c>
      <c r="B9" s="113" t="s">
        <v>232</v>
      </c>
      <c r="C9" s="111" t="s">
        <v>214</v>
      </c>
      <c r="D9" s="118">
        <f>3340/4829</f>
        <v>0.6916545868709878</v>
      </c>
      <c r="E9" s="118">
        <f>3363/4829</f>
        <v>0.69641747773866225</v>
      </c>
      <c r="F9" s="118">
        <f>3361/4829</f>
        <v>0.69600331331538623</v>
      </c>
      <c r="G9" s="118">
        <v>0.7</v>
      </c>
      <c r="H9" s="118">
        <v>0.7</v>
      </c>
      <c r="I9" s="118">
        <f>I6/$D$5</f>
        <v>0.68461379167529512</v>
      </c>
      <c r="J9" s="118">
        <f t="shared" ref="J9:K9" si="1">J6/$D$5</f>
        <v>0.68999792917788361</v>
      </c>
      <c r="K9" s="118">
        <f t="shared" si="1"/>
        <v>0.69227583350590183</v>
      </c>
    </row>
    <row r="10" spans="1:11">
      <c r="A10" s="111">
        <v>8</v>
      </c>
      <c r="B10" s="113" t="s">
        <v>299</v>
      </c>
      <c r="C10" s="111" t="s">
        <v>57</v>
      </c>
      <c r="D10" s="116">
        <v>1173</v>
      </c>
      <c r="E10" s="116">
        <v>1166</v>
      </c>
      <c r="F10" s="116">
        <v>1150</v>
      </c>
      <c r="G10" s="116">
        <v>1110</v>
      </c>
      <c r="H10" s="116">
        <v>1066</v>
      </c>
      <c r="I10" s="116">
        <v>1130</v>
      </c>
      <c r="J10" s="116">
        <v>1147</v>
      </c>
      <c r="K10" s="116">
        <v>1174</v>
      </c>
    </row>
    <row r="11" spans="1:11">
      <c r="A11" s="111">
        <v>9</v>
      </c>
      <c r="B11" s="113" t="s">
        <v>234</v>
      </c>
      <c r="C11" s="111" t="s">
        <v>57</v>
      </c>
      <c r="D11" s="116">
        <v>1872</v>
      </c>
      <c r="E11" s="116">
        <v>1633</v>
      </c>
      <c r="F11" s="116">
        <v>1877</v>
      </c>
      <c r="G11" s="116">
        <v>1591</v>
      </c>
      <c r="H11" s="116">
        <v>1775</v>
      </c>
      <c r="I11" s="116">
        <v>1831</v>
      </c>
      <c r="J11" s="116">
        <v>1839</v>
      </c>
      <c r="K11" s="116">
        <v>1828</v>
      </c>
    </row>
    <row r="12" spans="1:11">
      <c r="A12" s="111">
        <v>10</v>
      </c>
      <c r="B12" s="113" t="s">
        <v>235</v>
      </c>
      <c r="C12" s="111" t="s">
        <v>57</v>
      </c>
      <c r="D12" s="116">
        <v>1468</v>
      </c>
      <c r="E12" s="116">
        <v>1730</v>
      </c>
      <c r="F12" s="116">
        <v>1484</v>
      </c>
      <c r="G12" s="116">
        <v>1732</v>
      </c>
      <c r="H12" s="116">
        <v>1432</v>
      </c>
      <c r="I12" s="116">
        <v>1475</v>
      </c>
      <c r="J12" s="116">
        <v>1493</v>
      </c>
      <c r="K12" s="116">
        <v>1515</v>
      </c>
    </row>
    <row r="13" spans="1:11">
      <c r="A13" s="111">
        <v>11</v>
      </c>
      <c r="B13" s="113" t="s">
        <v>300</v>
      </c>
      <c r="C13" s="111" t="s">
        <v>57</v>
      </c>
      <c r="D13" s="139">
        <f t="shared" ref="D13:E13" si="2">D14+D15</f>
        <v>951</v>
      </c>
      <c r="E13" s="139">
        <f t="shared" si="2"/>
        <v>975</v>
      </c>
      <c r="F13" s="139">
        <v>992</v>
      </c>
      <c r="G13" s="139">
        <v>1013</v>
      </c>
      <c r="H13" s="139">
        <v>1008</v>
      </c>
      <c r="I13" s="116">
        <v>1035</v>
      </c>
      <c r="J13" s="116">
        <v>1051</v>
      </c>
      <c r="K13" s="116">
        <v>1068</v>
      </c>
    </row>
    <row r="14" spans="1:11">
      <c r="A14" s="111">
        <v>12</v>
      </c>
      <c r="B14" s="113" t="s">
        <v>237</v>
      </c>
      <c r="C14" s="111" t="s">
        <v>57</v>
      </c>
      <c r="D14" s="116">
        <v>544</v>
      </c>
      <c r="E14" s="116">
        <v>471</v>
      </c>
      <c r="F14" s="116">
        <v>562</v>
      </c>
      <c r="G14" s="116">
        <v>538</v>
      </c>
      <c r="H14" s="116">
        <v>570</v>
      </c>
      <c r="I14" s="116">
        <v>580</v>
      </c>
      <c r="J14" s="116">
        <v>527</v>
      </c>
      <c r="K14" s="116">
        <v>590</v>
      </c>
    </row>
    <row r="15" spans="1:11">
      <c r="A15" s="111">
        <v>13</v>
      </c>
      <c r="B15" s="113" t="s">
        <v>301</v>
      </c>
      <c r="C15" s="111" t="s">
        <v>57</v>
      </c>
      <c r="D15" s="116">
        <v>407</v>
      </c>
      <c r="E15" s="116">
        <v>504</v>
      </c>
      <c r="F15" s="116">
        <v>430</v>
      </c>
      <c r="G15" s="116">
        <v>475</v>
      </c>
      <c r="H15" s="116">
        <v>438</v>
      </c>
      <c r="I15" s="116">
        <v>455</v>
      </c>
      <c r="J15" s="116">
        <v>524</v>
      </c>
      <c r="K15" s="116">
        <v>478</v>
      </c>
    </row>
    <row r="16" spans="1:11">
      <c r="A16" s="111">
        <v>14</v>
      </c>
      <c r="B16" s="113" t="s">
        <v>239</v>
      </c>
      <c r="C16" s="111" t="s">
        <v>57</v>
      </c>
      <c r="D16" s="116">
        <v>118</v>
      </c>
      <c r="E16" s="116">
        <v>196</v>
      </c>
      <c r="F16" s="116">
        <v>217</v>
      </c>
      <c r="G16" s="116">
        <f>G17+G18</f>
        <v>209</v>
      </c>
      <c r="H16" s="116">
        <f>H17+H18</f>
        <v>226</v>
      </c>
      <c r="I16" s="116">
        <v>168</v>
      </c>
      <c r="J16" s="116">
        <v>178</v>
      </c>
      <c r="K16" s="116">
        <v>235</v>
      </c>
    </row>
    <row r="17" spans="1:11">
      <c r="A17" s="111">
        <v>15</v>
      </c>
      <c r="B17" s="113" t="s">
        <v>229</v>
      </c>
      <c r="C17" s="111" t="s">
        <v>57</v>
      </c>
      <c r="D17" s="116">
        <v>17</v>
      </c>
      <c r="E17" s="116">
        <v>46</v>
      </c>
      <c r="F17" s="116">
        <v>69</v>
      </c>
      <c r="G17" s="116">
        <v>87</v>
      </c>
      <c r="H17" s="116">
        <v>86</v>
      </c>
      <c r="I17" s="116">
        <v>50</v>
      </c>
      <c r="J17" s="116">
        <v>65</v>
      </c>
      <c r="K17" s="116">
        <v>67</v>
      </c>
    </row>
    <row r="18" spans="1:11">
      <c r="A18" s="111">
        <v>16</v>
      </c>
      <c r="B18" s="113" t="s">
        <v>298</v>
      </c>
      <c r="C18" s="111" t="s">
        <v>57</v>
      </c>
      <c r="D18" s="116">
        <v>101</v>
      </c>
      <c r="E18" s="116">
        <v>150</v>
      </c>
      <c r="F18" s="116">
        <v>148</v>
      </c>
      <c r="G18" s="116">
        <v>122</v>
      </c>
      <c r="H18" s="116">
        <v>140</v>
      </c>
      <c r="I18" s="116">
        <v>118</v>
      </c>
      <c r="J18" s="116">
        <v>113</v>
      </c>
      <c r="K18" s="116">
        <v>168</v>
      </c>
    </row>
    <row r="19" spans="1:11">
      <c r="A19" s="111">
        <v>17</v>
      </c>
      <c r="B19" s="113" t="s">
        <v>240</v>
      </c>
      <c r="C19" s="111" t="s">
        <v>57</v>
      </c>
      <c r="D19" s="116">
        <v>1</v>
      </c>
      <c r="E19" s="116">
        <v>1</v>
      </c>
      <c r="F19" s="116">
        <v>2</v>
      </c>
      <c r="G19" s="116">
        <v>1</v>
      </c>
      <c r="H19" s="116">
        <v>0</v>
      </c>
      <c r="I19" s="116">
        <v>0</v>
      </c>
      <c r="J19" s="116">
        <v>0</v>
      </c>
      <c r="K19" s="116">
        <v>0</v>
      </c>
    </row>
    <row r="20" spans="1:11">
      <c r="A20" s="111">
        <v>18</v>
      </c>
      <c r="B20" s="113" t="s">
        <v>241</v>
      </c>
      <c r="C20" s="111" t="s">
        <v>57</v>
      </c>
      <c r="D20" s="116">
        <v>56</v>
      </c>
      <c r="E20" s="116">
        <v>37</v>
      </c>
      <c r="F20" s="116">
        <v>31</v>
      </c>
      <c r="G20" s="116">
        <v>47</v>
      </c>
      <c r="H20" s="116">
        <v>55</v>
      </c>
      <c r="I20" s="116">
        <v>19</v>
      </c>
      <c r="J20" s="116">
        <v>15</v>
      </c>
      <c r="K20" s="116">
        <v>18</v>
      </c>
    </row>
    <row r="21" spans="1:11">
      <c r="A21" s="111">
        <v>19</v>
      </c>
      <c r="B21" s="113" t="s">
        <v>242</v>
      </c>
      <c r="C21" s="111" t="s">
        <v>57</v>
      </c>
      <c r="D21" s="116">
        <v>81</v>
      </c>
      <c r="E21" s="116">
        <v>97</v>
      </c>
      <c r="F21" s="116">
        <v>87</v>
      </c>
      <c r="G21" s="116">
        <v>80</v>
      </c>
      <c r="H21" s="116">
        <v>90</v>
      </c>
      <c r="I21" s="116">
        <v>89</v>
      </c>
      <c r="J21" s="116">
        <v>90</v>
      </c>
      <c r="K21" s="116">
        <v>75</v>
      </c>
    </row>
    <row r="22" spans="1:11">
      <c r="A22" s="111">
        <v>20</v>
      </c>
      <c r="B22" s="113" t="s">
        <v>229</v>
      </c>
      <c r="C22" s="111" t="s">
        <v>57</v>
      </c>
      <c r="D22" s="116">
        <v>46</v>
      </c>
      <c r="E22" s="116">
        <v>57</v>
      </c>
      <c r="F22" s="116">
        <v>79</v>
      </c>
      <c r="G22" s="116">
        <f>G21-G23</f>
        <v>47</v>
      </c>
      <c r="H22" s="116">
        <f>H21-H23</f>
        <v>47</v>
      </c>
      <c r="I22" s="116"/>
      <c r="J22" s="116"/>
      <c r="K22" s="116">
        <v>44</v>
      </c>
    </row>
    <row r="23" spans="1:11">
      <c r="A23" s="111">
        <v>21</v>
      </c>
      <c r="B23" s="113" t="s">
        <v>298</v>
      </c>
      <c r="C23" s="111" t="s">
        <v>57</v>
      </c>
      <c r="D23" s="116">
        <v>35</v>
      </c>
      <c r="E23" s="116">
        <v>40</v>
      </c>
      <c r="F23" s="116">
        <v>8</v>
      </c>
      <c r="G23" s="116">
        <v>33</v>
      </c>
      <c r="H23" s="116">
        <v>43</v>
      </c>
      <c r="I23" s="116"/>
      <c r="J23" s="116"/>
      <c r="K23" s="116">
        <v>31</v>
      </c>
    </row>
    <row r="24" spans="1:11">
      <c r="A24" s="111">
        <v>22</v>
      </c>
      <c r="B24" s="113" t="s">
        <v>243</v>
      </c>
      <c r="C24" s="111" t="s">
        <v>57</v>
      </c>
      <c r="D24" s="116">
        <v>57</v>
      </c>
      <c r="E24" s="116">
        <v>57</v>
      </c>
      <c r="F24" s="116">
        <v>64</v>
      </c>
      <c r="G24" s="116">
        <v>75</v>
      </c>
      <c r="H24" s="116">
        <v>92</v>
      </c>
      <c r="I24" s="116">
        <v>73</v>
      </c>
      <c r="J24" s="116">
        <v>64</v>
      </c>
      <c r="K24" s="116">
        <v>69</v>
      </c>
    </row>
    <row r="25" spans="1:11">
      <c r="A25" s="111">
        <v>23</v>
      </c>
      <c r="B25" s="113" t="s">
        <v>244</v>
      </c>
      <c r="C25" s="111" t="s">
        <v>57</v>
      </c>
      <c r="D25" s="116">
        <v>20</v>
      </c>
      <c r="E25" s="116">
        <v>13</v>
      </c>
      <c r="F25" s="116">
        <v>18</v>
      </c>
      <c r="G25" s="116">
        <v>16</v>
      </c>
      <c r="H25" s="116">
        <v>12</v>
      </c>
      <c r="I25" s="116">
        <v>12</v>
      </c>
      <c r="J25" s="116">
        <v>16</v>
      </c>
      <c r="K25" s="116">
        <v>22</v>
      </c>
    </row>
    <row r="26" spans="1:11">
      <c r="A26" s="111">
        <v>24</v>
      </c>
      <c r="B26" s="113" t="s">
        <v>245</v>
      </c>
      <c r="C26" s="111" t="s">
        <v>57</v>
      </c>
      <c r="D26" s="116">
        <f t="shared" ref="D26:F26" si="3">D24-D25</f>
        <v>37</v>
      </c>
      <c r="E26" s="116">
        <f t="shared" si="3"/>
        <v>44</v>
      </c>
      <c r="F26" s="116">
        <f t="shared" si="3"/>
        <v>46</v>
      </c>
      <c r="G26" s="116">
        <f>G24-G25</f>
        <v>59</v>
      </c>
      <c r="H26" s="116">
        <f>H24-H25</f>
        <v>80</v>
      </c>
      <c r="I26" s="116">
        <v>61</v>
      </c>
      <c r="J26" s="116">
        <v>48</v>
      </c>
      <c r="K26" s="116">
        <v>47</v>
      </c>
    </row>
    <row r="27" spans="1:11">
      <c r="A27" s="111">
        <v>25</v>
      </c>
      <c r="B27" s="113" t="s">
        <v>63</v>
      </c>
      <c r="C27" s="111" t="s">
        <v>57</v>
      </c>
      <c r="D27" s="116">
        <v>14</v>
      </c>
      <c r="E27" s="116">
        <v>7</v>
      </c>
      <c r="F27" s="116">
        <v>3</v>
      </c>
      <c r="G27" s="116">
        <v>3</v>
      </c>
      <c r="H27" s="116">
        <v>7</v>
      </c>
      <c r="I27" s="116">
        <v>10</v>
      </c>
      <c r="J27" s="116">
        <v>18</v>
      </c>
      <c r="K27" s="116">
        <v>11</v>
      </c>
    </row>
    <row r="28" spans="1:11">
      <c r="A28" s="111">
        <v>26</v>
      </c>
      <c r="B28" s="113" t="s">
        <v>64</v>
      </c>
      <c r="C28" s="111" t="s">
        <v>57</v>
      </c>
      <c r="D28" s="116">
        <v>1</v>
      </c>
      <c r="E28" s="116">
        <v>1</v>
      </c>
      <c r="F28" s="116">
        <v>3</v>
      </c>
      <c r="G28" s="116">
        <v>4</v>
      </c>
      <c r="H28" s="116">
        <v>4</v>
      </c>
      <c r="I28" s="116">
        <v>2</v>
      </c>
      <c r="J28" s="116">
        <v>3</v>
      </c>
      <c r="K28" s="116">
        <v>1</v>
      </c>
    </row>
    <row r="29" spans="1:11">
      <c r="A29" s="111">
        <v>27</v>
      </c>
      <c r="B29" s="113" t="s">
        <v>302</v>
      </c>
      <c r="C29" s="111" t="s">
        <v>57</v>
      </c>
      <c r="D29" s="116">
        <v>154</v>
      </c>
      <c r="E29" s="116">
        <v>116</v>
      </c>
      <c r="F29" s="116">
        <v>96</v>
      </c>
      <c r="G29" s="116">
        <v>82</v>
      </c>
      <c r="H29" s="116">
        <v>63</v>
      </c>
      <c r="I29" s="116"/>
      <c r="J29" s="116"/>
      <c r="K29" s="116"/>
    </row>
    <row r="30" spans="1:11">
      <c r="A30" s="111">
        <v>28</v>
      </c>
      <c r="B30" s="113" t="s">
        <v>303</v>
      </c>
      <c r="C30" s="111" t="s">
        <v>57</v>
      </c>
      <c r="D30" s="116">
        <v>150</v>
      </c>
      <c r="E30" s="116">
        <v>138</v>
      </c>
      <c r="F30" s="116">
        <v>170</v>
      </c>
      <c r="G30" s="116">
        <v>174</v>
      </c>
      <c r="H30" s="116">
        <v>126</v>
      </c>
      <c r="I30" s="116"/>
      <c r="J30" s="116"/>
      <c r="K30" s="116"/>
    </row>
    <row r="31" spans="1:11">
      <c r="A31" s="111">
        <v>29</v>
      </c>
      <c r="B31" s="113" t="s">
        <v>304</v>
      </c>
      <c r="C31" s="111" t="s">
        <v>57</v>
      </c>
      <c r="D31" s="116">
        <v>1877</v>
      </c>
      <c r="E31" s="116">
        <v>1582</v>
      </c>
      <c r="F31" s="111" t="s">
        <v>65</v>
      </c>
      <c r="G31" s="116"/>
      <c r="H31" s="111"/>
      <c r="I31" s="116"/>
      <c r="J31" s="116"/>
      <c r="K31" s="116"/>
    </row>
    <row r="32" spans="1:11">
      <c r="A32" s="111">
        <v>30</v>
      </c>
      <c r="B32" s="113" t="s">
        <v>94</v>
      </c>
      <c r="C32" s="111" t="s">
        <v>57</v>
      </c>
      <c r="D32" s="116">
        <v>2110</v>
      </c>
      <c r="E32" s="116">
        <v>2230</v>
      </c>
      <c r="F32" s="116">
        <v>2229</v>
      </c>
      <c r="G32" s="116">
        <v>2010</v>
      </c>
      <c r="H32" s="116">
        <v>1942</v>
      </c>
      <c r="I32" s="116"/>
      <c r="J32" s="116"/>
      <c r="K32" s="116"/>
    </row>
    <row r="33" spans="1:11">
      <c r="A33" s="111">
        <v>31</v>
      </c>
      <c r="B33" s="113" t="s">
        <v>249</v>
      </c>
      <c r="C33" s="111" t="s">
        <v>57</v>
      </c>
      <c r="D33" s="116">
        <v>1806</v>
      </c>
      <c r="E33" s="116">
        <v>1553</v>
      </c>
      <c r="F33" s="111" t="s">
        <v>65</v>
      </c>
      <c r="G33" s="111" t="s">
        <v>65</v>
      </c>
      <c r="H33" s="111" t="s">
        <v>65</v>
      </c>
      <c r="I33" s="116"/>
      <c r="J33" s="116"/>
      <c r="K33" s="116"/>
    </row>
    <row r="34" spans="1:11">
      <c r="A34" s="111">
        <v>32</v>
      </c>
      <c r="B34" s="113" t="s">
        <v>250</v>
      </c>
      <c r="C34" s="111" t="s">
        <v>57</v>
      </c>
      <c r="D34" s="116">
        <v>71</v>
      </c>
      <c r="E34" s="116">
        <v>29</v>
      </c>
      <c r="F34" s="111" t="s">
        <v>65</v>
      </c>
      <c r="G34" s="111" t="s">
        <v>65</v>
      </c>
      <c r="H34" s="111" t="s">
        <v>65</v>
      </c>
      <c r="I34" s="116"/>
      <c r="J34" s="116"/>
      <c r="K34" s="116"/>
    </row>
    <row r="35" spans="1:11">
      <c r="A35" s="111">
        <v>33</v>
      </c>
      <c r="B35" s="113" t="s">
        <v>305</v>
      </c>
      <c r="C35" s="111" t="s">
        <v>214</v>
      </c>
      <c r="D35" s="120">
        <f t="shared" ref="D35:E35" si="4">+D34/D31*100</f>
        <v>3.7826318593500265</v>
      </c>
      <c r="E35" s="120">
        <f t="shared" si="4"/>
        <v>1.8331226295828067</v>
      </c>
      <c r="F35" s="121" t="s">
        <v>65</v>
      </c>
      <c r="G35" s="121" t="s">
        <v>65</v>
      </c>
      <c r="H35" s="111" t="s">
        <v>65</v>
      </c>
      <c r="I35" s="116"/>
      <c r="J35" s="116"/>
      <c r="K35" s="116"/>
    </row>
    <row r="36" spans="1:11">
      <c r="A36" s="111">
        <v>34</v>
      </c>
      <c r="B36" s="113" t="s">
        <v>255</v>
      </c>
      <c r="C36" s="111" t="s">
        <v>294</v>
      </c>
      <c r="D36" s="116">
        <v>162.19999999999999</v>
      </c>
      <c r="E36" s="116">
        <v>139.80000000000001</v>
      </c>
      <c r="F36" s="118">
        <v>89</v>
      </c>
      <c r="G36" s="116">
        <v>94.4</v>
      </c>
      <c r="H36" s="118">
        <v>115.7</v>
      </c>
      <c r="I36" s="116">
        <v>453.7</v>
      </c>
      <c r="J36" s="116">
        <v>306.10000000000002</v>
      </c>
      <c r="K36" s="116">
        <v>208.6</v>
      </c>
    </row>
    <row r="37" spans="1:11" ht="12.75" customHeight="1">
      <c r="A37" s="111">
        <v>35</v>
      </c>
      <c r="B37" s="113" t="s">
        <v>256</v>
      </c>
      <c r="C37" s="111" t="s">
        <v>294</v>
      </c>
      <c r="D37" s="116">
        <v>215.7</v>
      </c>
      <c r="E37" s="116">
        <v>296.10000000000002</v>
      </c>
      <c r="F37" s="116">
        <v>510.2</v>
      </c>
      <c r="G37" s="116">
        <v>524</v>
      </c>
      <c r="H37" s="116">
        <v>477.1</v>
      </c>
      <c r="I37" s="116">
        <v>567.70000000000005</v>
      </c>
      <c r="J37" s="116">
        <v>830.7</v>
      </c>
      <c r="K37" s="116">
        <v>562.5</v>
      </c>
    </row>
    <row r="38" spans="1:11" ht="15.75" customHeight="1">
      <c r="A38" s="111">
        <v>36</v>
      </c>
      <c r="B38" s="113" t="s">
        <v>257</v>
      </c>
      <c r="C38" s="111" t="s">
        <v>294</v>
      </c>
      <c r="D38" s="116">
        <v>53.5</v>
      </c>
      <c r="E38" s="116">
        <v>156.30000000000001</v>
      </c>
      <c r="F38" s="116">
        <v>476.9</v>
      </c>
      <c r="G38" s="116">
        <v>439.5</v>
      </c>
      <c r="H38" s="116">
        <v>227</v>
      </c>
      <c r="I38" s="116">
        <v>243.6</v>
      </c>
      <c r="J38" s="116">
        <v>160.5</v>
      </c>
      <c r="K38" s="116">
        <v>219.6</v>
      </c>
    </row>
    <row r="39" spans="1:11">
      <c r="A39" s="111">
        <v>37</v>
      </c>
      <c r="B39" s="113" t="s">
        <v>259</v>
      </c>
      <c r="C39" s="111" t="s">
        <v>57</v>
      </c>
      <c r="D39" s="116">
        <v>507</v>
      </c>
      <c r="E39" s="116">
        <v>510</v>
      </c>
      <c r="F39" s="116">
        <v>493</v>
      </c>
      <c r="G39" s="116">
        <v>516</v>
      </c>
      <c r="H39" s="116">
        <v>534</v>
      </c>
      <c r="I39" s="116">
        <v>562</v>
      </c>
      <c r="J39" s="116">
        <v>579</v>
      </c>
      <c r="K39" s="116">
        <v>584</v>
      </c>
    </row>
    <row r="40" spans="1:11">
      <c r="A40" s="111">
        <v>38</v>
      </c>
      <c r="B40" s="113" t="s">
        <v>260</v>
      </c>
      <c r="C40" s="111" t="s">
        <v>57</v>
      </c>
      <c r="D40" s="116">
        <v>231</v>
      </c>
      <c r="E40" s="116">
        <v>248</v>
      </c>
      <c r="F40" s="116">
        <v>222</v>
      </c>
      <c r="G40" s="116">
        <v>262</v>
      </c>
      <c r="H40" s="116">
        <v>281</v>
      </c>
      <c r="I40" s="116">
        <v>297</v>
      </c>
      <c r="J40" s="116">
        <v>314</v>
      </c>
      <c r="K40" s="116">
        <v>323</v>
      </c>
    </row>
    <row r="41" spans="1:11">
      <c r="A41" s="111">
        <v>39</v>
      </c>
      <c r="B41" s="113" t="s">
        <v>261</v>
      </c>
      <c r="C41" s="111" t="s">
        <v>57</v>
      </c>
      <c r="D41" s="116">
        <v>282</v>
      </c>
      <c r="E41" s="116">
        <v>213</v>
      </c>
      <c r="F41" s="116">
        <v>199</v>
      </c>
      <c r="G41" s="116">
        <v>260</v>
      </c>
      <c r="H41" s="116">
        <v>273</v>
      </c>
      <c r="I41" s="116">
        <v>295</v>
      </c>
      <c r="J41" s="116">
        <v>279</v>
      </c>
      <c r="K41" s="116">
        <v>306</v>
      </c>
    </row>
    <row r="42" spans="1:11">
      <c r="A42" s="111">
        <v>40</v>
      </c>
      <c r="B42" s="113" t="s">
        <v>262</v>
      </c>
      <c r="C42" s="111" t="s">
        <v>57</v>
      </c>
      <c r="D42" s="116">
        <v>280</v>
      </c>
      <c r="E42" s="116">
        <v>208</v>
      </c>
      <c r="F42" s="116">
        <v>196</v>
      </c>
      <c r="G42" s="116">
        <v>253</v>
      </c>
      <c r="H42" s="116">
        <v>222</v>
      </c>
      <c r="I42" s="116">
        <v>275</v>
      </c>
      <c r="J42" s="116">
        <v>270</v>
      </c>
      <c r="K42" s="116">
        <v>271</v>
      </c>
    </row>
    <row r="43" spans="1:11">
      <c r="A43" s="111">
        <v>41</v>
      </c>
      <c r="B43" s="113" t="s">
        <v>263</v>
      </c>
      <c r="C43" s="111" t="s">
        <v>57</v>
      </c>
      <c r="D43" s="116">
        <v>141</v>
      </c>
      <c r="E43" s="116">
        <v>122</v>
      </c>
      <c r="F43" s="116">
        <v>269</v>
      </c>
      <c r="G43" s="116">
        <v>207</v>
      </c>
      <c r="H43" s="116">
        <v>279</v>
      </c>
      <c r="I43" s="116">
        <v>327</v>
      </c>
      <c r="J43" s="116">
        <v>293</v>
      </c>
      <c r="K43" s="116">
        <v>289</v>
      </c>
    </row>
    <row r="44" spans="1:11">
      <c r="A44" s="111">
        <v>42</v>
      </c>
      <c r="B44" s="113" t="s">
        <v>264</v>
      </c>
      <c r="C44" s="111" t="s">
        <v>57</v>
      </c>
      <c r="D44" s="116">
        <v>441</v>
      </c>
      <c r="E44" s="116">
        <v>477</v>
      </c>
      <c r="F44" s="116">
        <v>430</v>
      </c>
      <c r="G44" s="116">
        <v>504</v>
      </c>
      <c r="H44" s="116">
        <v>530</v>
      </c>
      <c r="I44" s="116">
        <v>563</v>
      </c>
      <c r="J44" s="116">
        <v>562</v>
      </c>
      <c r="K44" s="116">
        <v>576</v>
      </c>
    </row>
    <row r="45" spans="1:11">
      <c r="A45" s="111">
        <v>43</v>
      </c>
      <c r="B45" s="113" t="s">
        <v>98</v>
      </c>
      <c r="C45" s="111" t="s">
        <v>57</v>
      </c>
      <c r="D45" s="116">
        <v>76052</v>
      </c>
      <c r="E45" s="116">
        <v>79042</v>
      </c>
      <c r="F45" s="116">
        <v>77817</v>
      </c>
      <c r="G45" s="116">
        <f>G46+G47+G48+G49+G50</f>
        <v>79918</v>
      </c>
      <c r="H45" s="116">
        <f>H46+H47+H48+H49+H50</f>
        <v>88358</v>
      </c>
      <c r="I45" s="116">
        <v>97135</v>
      </c>
      <c r="J45" s="116">
        <v>90796</v>
      </c>
      <c r="K45" s="116">
        <v>95929</v>
      </c>
    </row>
    <row r="46" spans="1:11">
      <c r="A46" s="111">
        <v>44</v>
      </c>
      <c r="B46" s="113" t="s">
        <v>265</v>
      </c>
      <c r="C46" s="111" t="s">
        <v>57</v>
      </c>
      <c r="D46" s="116">
        <v>0</v>
      </c>
      <c r="E46" s="116">
        <v>30</v>
      </c>
      <c r="F46" s="116">
        <v>0</v>
      </c>
      <c r="G46" s="116">
        <v>5</v>
      </c>
      <c r="H46" s="116">
        <v>0</v>
      </c>
      <c r="I46" s="116">
        <v>0</v>
      </c>
      <c r="J46" s="116">
        <v>0</v>
      </c>
      <c r="K46" s="116">
        <v>0</v>
      </c>
    </row>
    <row r="47" spans="1:11">
      <c r="A47" s="111">
        <v>45</v>
      </c>
      <c r="B47" s="113" t="s">
        <v>266</v>
      </c>
      <c r="C47" s="111" t="s">
        <v>57</v>
      </c>
      <c r="D47" s="116">
        <v>5461</v>
      </c>
      <c r="E47" s="116">
        <v>5657</v>
      </c>
      <c r="F47" s="116">
        <v>6000</v>
      </c>
      <c r="G47" s="116">
        <v>6292</v>
      </c>
      <c r="H47" s="116">
        <v>6764</v>
      </c>
      <c r="I47" s="116">
        <v>7620</v>
      </c>
      <c r="J47" s="116">
        <v>7895</v>
      </c>
      <c r="K47" s="116">
        <v>9114</v>
      </c>
    </row>
    <row r="48" spans="1:11">
      <c r="A48" s="111">
        <v>46</v>
      </c>
      <c r="B48" s="113" t="s">
        <v>267</v>
      </c>
      <c r="C48" s="111" t="s">
        <v>57</v>
      </c>
      <c r="D48" s="116">
        <v>10969</v>
      </c>
      <c r="E48" s="116">
        <v>11845</v>
      </c>
      <c r="F48" s="116">
        <v>12688</v>
      </c>
      <c r="G48" s="116">
        <v>14006</v>
      </c>
      <c r="H48" s="116">
        <v>16493</v>
      </c>
      <c r="I48" s="116">
        <v>17992</v>
      </c>
      <c r="J48" s="116">
        <v>19481</v>
      </c>
      <c r="K48" s="116">
        <v>20576</v>
      </c>
    </row>
    <row r="49" spans="1:11">
      <c r="A49" s="111">
        <v>47</v>
      </c>
      <c r="B49" s="113" t="s">
        <v>268</v>
      </c>
      <c r="C49" s="111" t="s">
        <v>57</v>
      </c>
      <c r="D49" s="116">
        <v>33881</v>
      </c>
      <c r="E49" s="116">
        <v>35448</v>
      </c>
      <c r="F49" s="116">
        <v>36388</v>
      </c>
      <c r="G49" s="116">
        <v>35972</v>
      </c>
      <c r="H49" s="116">
        <v>38982</v>
      </c>
      <c r="I49" s="116">
        <v>42897</v>
      </c>
      <c r="J49" s="116">
        <v>38170</v>
      </c>
      <c r="K49" s="116">
        <v>40093</v>
      </c>
    </row>
    <row r="50" spans="1:11">
      <c r="A50" s="111">
        <v>48</v>
      </c>
      <c r="B50" s="113" t="s">
        <v>269</v>
      </c>
      <c r="C50" s="111" t="s">
        <v>57</v>
      </c>
      <c r="D50" s="116">
        <v>25741</v>
      </c>
      <c r="E50" s="116">
        <v>26062</v>
      </c>
      <c r="F50" s="116">
        <v>22741</v>
      </c>
      <c r="G50" s="116">
        <v>23643</v>
      </c>
      <c r="H50" s="116">
        <v>26119</v>
      </c>
      <c r="I50" s="116">
        <v>28626</v>
      </c>
      <c r="J50" s="116">
        <v>25250</v>
      </c>
      <c r="K50" s="116">
        <v>26146</v>
      </c>
    </row>
    <row r="51" spans="1:11">
      <c r="A51" s="111">
        <v>49</v>
      </c>
      <c r="B51" s="113" t="s">
        <v>270</v>
      </c>
      <c r="C51" s="111" t="s">
        <v>57</v>
      </c>
      <c r="D51" s="116">
        <v>34979</v>
      </c>
      <c r="E51" s="116">
        <v>35779</v>
      </c>
      <c r="F51" s="116">
        <v>35439</v>
      </c>
      <c r="G51" s="116">
        <v>39818</v>
      </c>
      <c r="H51" s="116">
        <v>42421</v>
      </c>
      <c r="I51" s="116">
        <v>46407</v>
      </c>
      <c r="J51" s="116">
        <v>45483</v>
      </c>
      <c r="K51" s="116">
        <v>46664</v>
      </c>
    </row>
    <row r="52" spans="1:11">
      <c r="A52" s="111">
        <v>50</v>
      </c>
      <c r="B52" s="113" t="s">
        <v>271</v>
      </c>
      <c r="C52" s="111" t="s">
        <v>57</v>
      </c>
      <c r="D52" s="116">
        <v>445</v>
      </c>
      <c r="E52" s="116">
        <v>149</v>
      </c>
      <c r="F52" s="116">
        <v>3236</v>
      </c>
      <c r="G52" s="116">
        <v>303</v>
      </c>
      <c r="H52" s="116">
        <v>617</v>
      </c>
      <c r="I52" s="116">
        <v>175</v>
      </c>
      <c r="J52" s="116">
        <v>2551</v>
      </c>
      <c r="K52" s="116">
        <v>314</v>
      </c>
    </row>
    <row r="53" spans="1:11">
      <c r="A53" s="111">
        <v>51</v>
      </c>
      <c r="B53" s="113" t="s">
        <v>272</v>
      </c>
      <c r="C53" s="111" t="s">
        <v>57</v>
      </c>
      <c r="D53" s="116">
        <v>270</v>
      </c>
      <c r="E53" s="116">
        <v>133</v>
      </c>
      <c r="F53" s="116">
        <v>248</v>
      </c>
      <c r="G53" s="116">
        <v>265</v>
      </c>
      <c r="H53" s="116">
        <v>253</v>
      </c>
      <c r="I53" s="116">
        <v>265</v>
      </c>
      <c r="J53" s="116">
        <v>299</v>
      </c>
      <c r="K53" s="116">
        <v>303</v>
      </c>
    </row>
    <row r="54" spans="1:11">
      <c r="A54" s="111">
        <v>52</v>
      </c>
      <c r="B54" s="113" t="s">
        <v>273</v>
      </c>
      <c r="C54" s="111" t="s">
        <v>57</v>
      </c>
      <c r="D54" s="116">
        <v>125</v>
      </c>
      <c r="E54" s="116">
        <v>133</v>
      </c>
      <c r="F54" s="116">
        <v>144</v>
      </c>
      <c r="G54" s="116">
        <v>146</v>
      </c>
      <c r="H54" s="116">
        <v>160</v>
      </c>
      <c r="I54" s="116">
        <v>160</v>
      </c>
      <c r="J54" s="116">
        <v>152</v>
      </c>
      <c r="K54" s="116">
        <v>138</v>
      </c>
    </row>
    <row r="55" spans="1:11">
      <c r="A55" s="111">
        <v>53</v>
      </c>
      <c r="B55" s="113" t="s">
        <v>274</v>
      </c>
      <c r="C55" s="111" t="s">
        <v>57</v>
      </c>
      <c r="D55" s="116">
        <v>91</v>
      </c>
      <c r="E55" s="116">
        <v>82</v>
      </c>
      <c r="F55" s="116">
        <v>72</v>
      </c>
      <c r="G55" s="116">
        <v>79</v>
      </c>
      <c r="H55" s="116">
        <v>89</v>
      </c>
      <c r="I55" s="116">
        <v>95</v>
      </c>
      <c r="J55" s="116">
        <v>90</v>
      </c>
      <c r="K55" s="116">
        <v>104</v>
      </c>
    </row>
    <row r="56" spans="1:11">
      <c r="A56" s="111">
        <v>54</v>
      </c>
      <c r="B56" s="113" t="s">
        <v>275</v>
      </c>
      <c r="C56" s="111" t="s">
        <v>57</v>
      </c>
      <c r="D56" s="116">
        <v>19</v>
      </c>
      <c r="E56" s="116">
        <v>26</v>
      </c>
      <c r="F56" s="116">
        <v>22</v>
      </c>
      <c r="G56" s="116">
        <v>22</v>
      </c>
      <c r="H56" s="116">
        <v>26</v>
      </c>
      <c r="I56" s="116">
        <v>33</v>
      </c>
      <c r="J56" s="116">
        <v>34</v>
      </c>
      <c r="K56" s="116">
        <v>33</v>
      </c>
    </row>
    <row r="57" spans="1:11">
      <c r="A57" s="111">
        <v>55</v>
      </c>
      <c r="B57" s="113" t="s">
        <v>223</v>
      </c>
      <c r="C57" s="111" t="s">
        <v>57</v>
      </c>
      <c r="D57" s="116">
        <v>2</v>
      </c>
      <c r="E57" s="116">
        <v>2</v>
      </c>
      <c r="F57" s="116">
        <v>7</v>
      </c>
      <c r="G57" s="116">
        <v>5</v>
      </c>
      <c r="H57" s="116">
        <v>6</v>
      </c>
      <c r="I57" s="116">
        <v>9</v>
      </c>
      <c r="J57" s="116">
        <v>4</v>
      </c>
      <c r="K57" s="116">
        <v>6</v>
      </c>
    </row>
    <row r="58" spans="1:11" ht="15.75" customHeight="1">
      <c r="A58" s="111">
        <v>58</v>
      </c>
      <c r="B58" s="113" t="s">
        <v>277</v>
      </c>
      <c r="C58" s="111" t="s">
        <v>295</v>
      </c>
      <c r="D58" s="116">
        <v>8344</v>
      </c>
      <c r="E58" s="116">
        <v>8412</v>
      </c>
      <c r="F58" s="116">
        <v>6210</v>
      </c>
      <c r="G58" s="116">
        <v>7077.8</v>
      </c>
      <c r="H58" s="116">
        <v>7085.7</v>
      </c>
      <c r="I58" s="116">
        <v>6420</v>
      </c>
      <c r="J58" s="116">
        <v>6720.68</v>
      </c>
      <c r="K58" s="116">
        <v>6017.95</v>
      </c>
    </row>
    <row r="59" spans="1:11">
      <c r="A59" s="111">
        <v>59</v>
      </c>
      <c r="B59" s="113" t="s">
        <v>278</v>
      </c>
      <c r="C59" s="111" t="s">
        <v>295</v>
      </c>
      <c r="D59" s="116">
        <v>7944</v>
      </c>
      <c r="E59" s="116">
        <v>8218</v>
      </c>
      <c r="F59" s="116">
        <v>5391</v>
      </c>
      <c r="G59" s="116">
        <v>6713</v>
      </c>
      <c r="H59" s="116">
        <v>6326.7</v>
      </c>
      <c r="I59" s="116">
        <v>6298</v>
      </c>
      <c r="J59" s="116">
        <v>6648.5</v>
      </c>
      <c r="K59" s="116">
        <v>5967</v>
      </c>
    </row>
    <row r="60" spans="1:11">
      <c r="A60" s="111">
        <v>60</v>
      </c>
      <c r="B60" s="113" t="s">
        <v>279</v>
      </c>
      <c r="C60" s="111" t="s">
        <v>295</v>
      </c>
      <c r="D60" s="116">
        <v>132</v>
      </c>
      <c r="E60" s="116">
        <v>135</v>
      </c>
      <c r="F60" s="116">
        <v>150</v>
      </c>
      <c r="G60" s="116">
        <v>151</v>
      </c>
      <c r="H60" s="116">
        <v>125</v>
      </c>
      <c r="I60" s="116">
        <v>87</v>
      </c>
      <c r="J60" s="116">
        <v>57.3</v>
      </c>
      <c r="K60" s="116">
        <v>29</v>
      </c>
    </row>
    <row r="61" spans="1:11">
      <c r="A61" s="111">
        <v>61</v>
      </c>
      <c r="B61" s="113" t="s">
        <v>280</v>
      </c>
      <c r="C61" s="111" t="s">
        <v>295</v>
      </c>
      <c r="D61" s="116">
        <v>37</v>
      </c>
      <c r="E61" s="116">
        <v>37</v>
      </c>
      <c r="F61" s="116">
        <v>49</v>
      </c>
      <c r="G61" s="116">
        <v>53.8</v>
      </c>
      <c r="H61" s="116">
        <v>42</v>
      </c>
      <c r="I61" s="116">
        <v>35</v>
      </c>
      <c r="J61" s="116">
        <v>14.88</v>
      </c>
      <c r="K61" s="116">
        <v>21.95</v>
      </c>
    </row>
    <row r="62" spans="1:11" ht="19.5" customHeight="1">
      <c r="A62" s="111">
        <v>62</v>
      </c>
      <c r="B62" s="113" t="s">
        <v>281</v>
      </c>
      <c r="C62" s="111" t="s">
        <v>296</v>
      </c>
      <c r="D62" s="116">
        <v>13889</v>
      </c>
      <c r="E62" s="116">
        <v>13706</v>
      </c>
      <c r="F62" s="116">
        <v>7430</v>
      </c>
      <c r="G62" s="116">
        <v>9893</v>
      </c>
      <c r="H62" s="116">
        <v>6886</v>
      </c>
      <c r="I62" s="116">
        <v>18684</v>
      </c>
      <c r="J62" s="116">
        <v>13582.3</v>
      </c>
      <c r="K62" s="116">
        <v>15516.1</v>
      </c>
    </row>
    <row r="63" spans="1:11">
      <c r="A63" s="111">
        <v>63</v>
      </c>
      <c r="B63" s="113" t="s">
        <v>278</v>
      </c>
      <c r="C63" s="111" t="s">
        <v>296</v>
      </c>
      <c r="D63" s="116">
        <v>12238</v>
      </c>
      <c r="E63" s="116">
        <v>11429</v>
      </c>
      <c r="F63" s="116">
        <v>5172</v>
      </c>
      <c r="G63" s="116">
        <v>9015</v>
      </c>
      <c r="H63" s="116">
        <v>5130</v>
      </c>
      <c r="I63" s="116">
        <v>17004</v>
      </c>
      <c r="J63" s="116">
        <v>12689.4</v>
      </c>
      <c r="K63" s="116">
        <v>14448</v>
      </c>
    </row>
    <row r="64" spans="1:11">
      <c r="A64" s="111">
        <v>64</v>
      </c>
      <c r="B64" s="113" t="s">
        <v>279</v>
      </c>
      <c r="C64" s="111" t="s">
        <v>296</v>
      </c>
      <c r="D64" s="116">
        <v>1350</v>
      </c>
      <c r="E64" s="116">
        <v>1620</v>
      </c>
      <c r="F64" s="116">
        <v>1500</v>
      </c>
      <c r="G64" s="116">
        <v>1500</v>
      </c>
      <c r="H64" s="116">
        <v>1000</v>
      </c>
      <c r="I64" s="116">
        <v>1040</v>
      </c>
      <c r="J64" s="116">
        <v>728</v>
      </c>
      <c r="K64" s="116">
        <v>612.29999999999995</v>
      </c>
    </row>
    <row r="65" spans="1:11">
      <c r="A65" s="111">
        <v>65</v>
      </c>
      <c r="B65" s="113" t="s">
        <v>280</v>
      </c>
      <c r="C65" s="111" t="s">
        <v>296</v>
      </c>
      <c r="D65" s="116">
        <v>481</v>
      </c>
      <c r="E65" s="116">
        <v>630</v>
      </c>
      <c r="F65" s="116">
        <v>686</v>
      </c>
      <c r="G65" s="116">
        <v>650</v>
      </c>
      <c r="H65" s="116">
        <v>420</v>
      </c>
      <c r="I65" s="116">
        <v>640</v>
      </c>
      <c r="J65" s="116">
        <v>164.9</v>
      </c>
      <c r="K65" s="116">
        <v>455.8</v>
      </c>
    </row>
    <row r="66" spans="1:11">
      <c r="A66" s="111">
        <v>66</v>
      </c>
      <c r="B66" s="113" t="s">
        <v>282</v>
      </c>
      <c r="C66" s="111" t="s">
        <v>296</v>
      </c>
      <c r="D66" s="116">
        <v>8860</v>
      </c>
      <c r="E66" s="116">
        <v>8750</v>
      </c>
      <c r="F66" s="116">
        <v>6836.6</v>
      </c>
      <c r="G66" s="116">
        <v>8960</v>
      </c>
      <c r="H66" s="116">
        <v>8700</v>
      </c>
      <c r="I66" s="116">
        <v>9350</v>
      </c>
      <c r="J66" s="116">
        <v>8510</v>
      </c>
      <c r="K66" s="116">
        <v>9230.5</v>
      </c>
    </row>
    <row r="67" spans="1:11">
      <c r="A67" s="111">
        <v>67</v>
      </c>
      <c r="B67" s="113" t="s">
        <v>306</v>
      </c>
      <c r="C67" s="111" t="s">
        <v>57</v>
      </c>
      <c r="D67" s="116">
        <v>13</v>
      </c>
      <c r="E67" s="116">
        <v>0</v>
      </c>
      <c r="F67" s="116">
        <v>0</v>
      </c>
      <c r="G67" s="116">
        <v>0</v>
      </c>
      <c r="H67" s="116">
        <v>0</v>
      </c>
      <c r="I67" s="116"/>
      <c r="J67" s="116"/>
      <c r="K67" s="116"/>
    </row>
    <row r="68" spans="1:11">
      <c r="A68" s="111">
        <v>68</v>
      </c>
      <c r="B68" s="113" t="s">
        <v>284</v>
      </c>
      <c r="C68" s="111" t="s">
        <v>57</v>
      </c>
      <c r="D68" s="116">
        <v>1</v>
      </c>
      <c r="E68" s="116">
        <v>1</v>
      </c>
      <c r="F68" s="116">
        <v>1</v>
      </c>
      <c r="G68" s="116">
        <v>1</v>
      </c>
      <c r="H68" s="116">
        <v>1</v>
      </c>
      <c r="I68" s="116">
        <v>1</v>
      </c>
      <c r="J68" s="116">
        <v>1</v>
      </c>
      <c r="K68" s="116">
        <v>1</v>
      </c>
    </row>
    <row r="69" spans="1:11" ht="12.75" customHeight="1">
      <c r="A69" s="111">
        <v>69</v>
      </c>
      <c r="B69" s="113" t="s">
        <v>103</v>
      </c>
      <c r="C69" s="111" t="s">
        <v>57</v>
      </c>
      <c r="D69" s="116">
        <v>485</v>
      </c>
      <c r="E69" s="116">
        <v>473</v>
      </c>
      <c r="F69" s="116">
        <v>422</v>
      </c>
      <c r="G69" s="116">
        <v>394</v>
      </c>
      <c r="H69" s="116">
        <v>406</v>
      </c>
      <c r="I69" s="116">
        <v>415</v>
      </c>
      <c r="J69" s="116">
        <v>404</v>
      </c>
      <c r="K69" s="116">
        <v>400</v>
      </c>
    </row>
    <row r="70" spans="1:11">
      <c r="A70" s="111">
        <v>70</v>
      </c>
      <c r="B70" s="113" t="s">
        <v>104</v>
      </c>
      <c r="C70" s="111" t="s">
        <v>57</v>
      </c>
      <c r="D70" s="116">
        <v>31</v>
      </c>
      <c r="E70" s="116">
        <v>33</v>
      </c>
      <c r="F70" s="116">
        <v>29</v>
      </c>
      <c r="G70" s="116">
        <v>28</v>
      </c>
      <c r="H70" s="116">
        <v>29</v>
      </c>
      <c r="I70" s="116">
        <v>28</v>
      </c>
      <c r="J70" s="116">
        <v>29</v>
      </c>
      <c r="K70" s="116">
        <v>27</v>
      </c>
    </row>
    <row r="71" spans="1:11">
      <c r="A71" s="111">
        <v>71</v>
      </c>
      <c r="B71" s="113" t="s">
        <v>285</v>
      </c>
      <c r="C71" s="111" t="s">
        <v>57</v>
      </c>
      <c r="D71" s="116">
        <v>1</v>
      </c>
      <c r="E71" s="116">
        <v>1</v>
      </c>
      <c r="F71" s="116">
        <v>1</v>
      </c>
      <c r="G71" s="116">
        <v>1</v>
      </c>
      <c r="H71" s="116">
        <v>1</v>
      </c>
      <c r="I71" s="116">
        <v>1</v>
      </c>
      <c r="J71" s="116">
        <v>1</v>
      </c>
      <c r="K71" s="116">
        <v>1</v>
      </c>
    </row>
    <row r="72" spans="1:11">
      <c r="A72" s="111">
        <v>72</v>
      </c>
      <c r="B72" s="113" t="s">
        <v>286</v>
      </c>
      <c r="C72" s="111" t="s">
        <v>57</v>
      </c>
      <c r="D72" s="116">
        <v>1</v>
      </c>
      <c r="E72" s="116">
        <v>2</v>
      </c>
      <c r="F72" s="116">
        <v>2</v>
      </c>
      <c r="G72" s="116">
        <v>2</v>
      </c>
      <c r="H72" s="116">
        <v>2</v>
      </c>
      <c r="I72" s="116">
        <v>3</v>
      </c>
      <c r="J72" s="116">
        <v>3</v>
      </c>
      <c r="K72" s="116">
        <v>3</v>
      </c>
    </row>
    <row r="73" spans="1:11">
      <c r="A73" s="111">
        <v>73</v>
      </c>
      <c r="B73" s="113" t="s">
        <v>287</v>
      </c>
      <c r="C73" s="111" t="s">
        <v>57</v>
      </c>
      <c r="D73" s="116">
        <v>13</v>
      </c>
      <c r="E73" s="116">
        <v>14</v>
      </c>
      <c r="F73" s="116">
        <v>10</v>
      </c>
      <c r="G73" s="116">
        <v>13</v>
      </c>
      <c r="H73" s="116">
        <v>14</v>
      </c>
      <c r="I73" s="116">
        <v>10</v>
      </c>
      <c r="J73" s="116">
        <v>12</v>
      </c>
      <c r="K73" s="116">
        <v>11</v>
      </c>
    </row>
    <row r="74" spans="1:11">
      <c r="A74" s="111">
        <v>74</v>
      </c>
      <c r="B74" s="113" t="s">
        <v>139</v>
      </c>
      <c r="C74" s="111" t="s">
        <v>57</v>
      </c>
      <c r="D74" s="116">
        <v>0</v>
      </c>
      <c r="E74" s="116">
        <v>0</v>
      </c>
      <c r="F74" s="116">
        <v>0</v>
      </c>
      <c r="G74" s="116">
        <v>0</v>
      </c>
      <c r="H74" s="116">
        <v>0</v>
      </c>
      <c r="I74" s="116">
        <v>0</v>
      </c>
      <c r="J74" s="116">
        <v>0</v>
      </c>
      <c r="K74" s="116">
        <v>0</v>
      </c>
    </row>
    <row r="75" spans="1:11">
      <c r="A75" s="111">
        <v>75</v>
      </c>
      <c r="B75" s="113" t="s">
        <v>292</v>
      </c>
      <c r="C75" s="111" t="s">
        <v>57</v>
      </c>
      <c r="D75" s="116">
        <v>12</v>
      </c>
      <c r="E75" s="116">
        <v>22</v>
      </c>
      <c r="F75" s="116">
        <v>12</v>
      </c>
      <c r="G75" s="116">
        <v>13</v>
      </c>
      <c r="H75" s="116">
        <v>12</v>
      </c>
      <c r="I75" s="116">
        <v>4</v>
      </c>
      <c r="J75" s="116">
        <v>24</v>
      </c>
      <c r="K75" s="116">
        <v>15</v>
      </c>
    </row>
  </sheetData>
  <mergeCells count="4">
    <mergeCell ref="D3:K3"/>
    <mergeCell ref="D4:K4"/>
    <mergeCell ref="D5:K5"/>
    <mergeCell ref="A1:K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75"/>
  <sheetViews>
    <sheetView zoomScaleNormal="100" workbookViewId="0">
      <selection activeCell="Q16" sqref="Q16"/>
    </sheetView>
  </sheetViews>
  <sheetFormatPr defaultRowHeight="12.75"/>
  <cols>
    <col min="1" max="1" width="4.140625" style="131" customWidth="1"/>
    <col min="2" max="2" width="39" style="130" customWidth="1"/>
    <col min="3" max="3" width="8.140625" style="131" customWidth="1"/>
    <col min="4" max="4" width="6.85546875" style="130" customWidth="1"/>
    <col min="5" max="5" width="8" style="130" customWidth="1"/>
    <col min="6" max="6" width="8.140625" style="130" bestFit="1" customWidth="1"/>
    <col min="7" max="7" width="8.140625" style="130" customWidth="1"/>
    <col min="8" max="8" width="7.42578125" style="130" customWidth="1"/>
    <col min="9" max="9" width="10.5703125" style="130" bestFit="1" customWidth="1"/>
    <col min="10" max="16384" width="9.140625" style="130"/>
  </cols>
  <sheetData>
    <row r="1" spans="1:11" ht="24.75" customHeight="1">
      <c r="A1" s="166" t="s">
        <v>320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>
      <c r="A2" s="111" t="s">
        <v>0</v>
      </c>
      <c r="B2" s="111" t="s">
        <v>224</v>
      </c>
      <c r="C2" s="111" t="s">
        <v>309</v>
      </c>
      <c r="D2" s="112" t="s">
        <v>117</v>
      </c>
      <c r="E2" s="112" t="s">
        <v>136</v>
      </c>
      <c r="F2" s="112" t="s">
        <v>189</v>
      </c>
      <c r="G2" s="112" t="s">
        <v>190</v>
      </c>
      <c r="H2" s="112" t="s">
        <v>191</v>
      </c>
      <c r="I2" s="112" t="s">
        <v>220</v>
      </c>
      <c r="J2" s="112" t="s">
        <v>221</v>
      </c>
      <c r="K2" s="112" t="s">
        <v>222</v>
      </c>
    </row>
    <row r="3" spans="1:11">
      <c r="A3" s="111">
        <v>1</v>
      </c>
      <c r="B3" s="113" t="s">
        <v>225</v>
      </c>
      <c r="C3" s="111" t="s">
        <v>57</v>
      </c>
      <c r="D3" s="165">
        <v>1930</v>
      </c>
      <c r="E3" s="165"/>
      <c r="F3" s="165"/>
      <c r="G3" s="165"/>
      <c r="H3" s="165"/>
      <c r="I3" s="165"/>
      <c r="J3" s="165"/>
      <c r="K3" s="165"/>
    </row>
    <row r="4" spans="1:11">
      <c r="A4" s="111">
        <v>2</v>
      </c>
      <c r="B4" s="113" t="s">
        <v>226</v>
      </c>
      <c r="C4" s="111" t="s">
        <v>57</v>
      </c>
      <c r="D4" s="165">
        <v>5</v>
      </c>
      <c r="E4" s="165"/>
      <c r="F4" s="165"/>
      <c r="G4" s="165"/>
      <c r="H4" s="165"/>
      <c r="I4" s="165"/>
      <c r="J4" s="165"/>
      <c r="K4" s="165"/>
    </row>
    <row r="5" spans="1:11">
      <c r="A5" s="111">
        <v>3</v>
      </c>
      <c r="B5" s="113" t="s">
        <v>227</v>
      </c>
      <c r="C5" s="111" t="s">
        <v>293</v>
      </c>
      <c r="D5" s="165">
        <v>7720</v>
      </c>
      <c r="E5" s="165"/>
      <c r="F5" s="165"/>
      <c r="G5" s="165"/>
      <c r="H5" s="165"/>
      <c r="I5" s="165"/>
      <c r="J5" s="165"/>
      <c r="K5" s="165"/>
    </row>
    <row r="6" spans="1:11" ht="15" customHeight="1">
      <c r="A6" s="111">
        <v>4</v>
      </c>
      <c r="B6" s="115" t="s">
        <v>228</v>
      </c>
      <c r="C6" s="111" t="s">
        <v>57</v>
      </c>
      <c r="D6" s="116">
        <v>3431</v>
      </c>
      <c r="E6" s="116">
        <v>3424</v>
      </c>
      <c r="F6" s="116">
        <v>3415</v>
      </c>
      <c r="G6" s="116">
        <v>3510</v>
      </c>
      <c r="H6" s="116">
        <f>H7+H8</f>
        <v>3495</v>
      </c>
      <c r="I6" s="116">
        <v>3504</v>
      </c>
      <c r="J6" s="116">
        <v>3563</v>
      </c>
      <c r="K6" s="116">
        <v>3560</v>
      </c>
    </row>
    <row r="7" spans="1:11">
      <c r="A7" s="111">
        <v>5</v>
      </c>
      <c r="B7" s="113" t="s">
        <v>229</v>
      </c>
      <c r="C7" s="111" t="s">
        <v>57</v>
      </c>
      <c r="D7" s="116">
        <v>1730</v>
      </c>
      <c r="E7" s="116">
        <v>1707</v>
      </c>
      <c r="F7" s="116">
        <v>1708</v>
      </c>
      <c r="G7" s="116">
        <v>1776</v>
      </c>
      <c r="H7" s="116">
        <v>1786</v>
      </c>
      <c r="I7" s="116">
        <v>1782</v>
      </c>
      <c r="J7" s="116">
        <v>1820</v>
      </c>
      <c r="K7" s="116">
        <v>1809</v>
      </c>
    </row>
    <row r="8" spans="1:11">
      <c r="A8" s="111">
        <v>6</v>
      </c>
      <c r="B8" s="113" t="s">
        <v>298</v>
      </c>
      <c r="C8" s="111" t="s">
        <v>57</v>
      </c>
      <c r="D8" s="116">
        <v>1701</v>
      </c>
      <c r="E8" s="116">
        <v>1717</v>
      </c>
      <c r="F8" s="116">
        <v>1707</v>
      </c>
      <c r="G8" s="116">
        <v>1734</v>
      </c>
      <c r="H8" s="116">
        <v>1709</v>
      </c>
      <c r="I8" s="116">
        <v>1722</v>
      </c>
      <c r="J8" s="116">
        <v>1743</v>
      </c>
      <c r="K8" s="116">
        <v>1751</v>
      </c>
    </row>
    <row r="9" spans="1:11">
      <c r="A9" s="111">
        <v>7</v>
      </c>
      <c r="B9" s="113" t="s">
        <v>232</v>
      </c>
      <c r="C9" s="111" t="s">
        <v>214</v>
      </c>
      <c r="D9" s="118">
        <v>0.44443005181347151</v>
      </c>
      <c r="E9" s="118">
        <v>0.44352331606217615</v>
      </c>
      <c r="F9" s="118">
        <v>0.44235751295336789</v>
      </c>
      <c r="G9" s="118">
        <v>0.5</v>
      </c>
      <c r="H9" s="118">
        <v>0.5</v>
      </c>
      <c r="I9" s="118">
        <f>I6/$D$5</f>
        <v>0.45388601036269433</v>
      </c>
      <c r="J9" s="118">
        <f t="shared" ref="J9:K9" si="0">J6/$D$5</f>
        <v>0.46152849740932644</v>
      </c>
      <c r="K9" s="118">
        <f t="shared" si="0"/>
        <v>0.46113989637305697</v>
      </c>
    </row>
    <row r="10" spans="1:11">
      <c r="A10" s="111">
        <v>8</v>
      </c>
      <c r="B10" s="113" t="s">
        <v>299</v>
      </c>
      <c r="C10" s="111" t="s">
        <v>57</v>
      </c>
      <c r="D10" s="116">
        <v>1217</v>
      </c>
      <c r="E10" s="116">
        <v>1217</v>
      </c>
      <c r="F10" s="116">
        <v>1221</v>
      </c>
      <c r="G10" s="116">
        <v>1231</v>
      </c>
      <c r="H10" s="116">
        <v>1235</v>
      </c>
      <c r="I10" s="116">
        <v>1304</v>
      </c>
      <c r="J10" s="116">
        <v>1332</v>
      </c>
      <c r="K10" s="116">
        <v>1355</v>
      </c>
    </row>
    <row r="11" spans="1:11">
      <c r="A11" s="111">
        <v>9</v>
      </c>
      <c r="B11" s="113" t="s">
        <v>234</v>
      </c>
      <c r="C11" s="111" t="s">
        <v>57</v>
      </c>
      <c r="D11" s="116">
        <v>1052</v>
      </c>
      <c r="E11" s="116">
        <v>1072</v>
      </c>
      <c r="F11" s="116">
        <v>1024</v>
      </c>
      <c r="G11" s="116">
        <v>1089</v>
      </c>
      <c r="H11" s="116">
        <v>1069</v>
      </c>
      <c r="I11" s="116">
        <v>983</v>
      </c>
      <c r="J11" s="116">
        <v>1017</v>
      </c>
      <c r="K11" s="116">
        <v>1022</v>
      </c>
    </row>
    <row r="12" spans="1:11">
      <c r="A12" s="111">
        <v>10</v>
      </c>
      <c r="B12" s="113" t="s">
        <v>235</v>
      </c>
      <c r="C12" s="111" t="s">
        <v>57</v>
      </c>
      <c r="D12" s="116">
        <v>2379</v>
      </c>
      <c r="E12" s="116">
        <v>2352</v>
      </c>
      <c r="F12" s="116">
        <v>2391</v>
      </c>
      <c r="G12" s="116">
        <v>2421</v>
      </c>
      <c r="H12" s="116">
        <v>2426</v>
      </c>
      <c r="I12" s="116">
        <v>2521</v>
      </c>
      <c r="J12" s="116">
        <v>2546</v>
      </c>
      <c r="K12" s="116">
        <v>2538</v>
      </c>
    </row>
    <row r="13" spans="1:11">
      <c r="A13" s="111">
        <v>11</v>
      </c>
      <c r="B13" s="113" t="s">
        <v>300</v>
      </c>
      <c r="C13" s="111" t="s">
        <v>57</v>
      </c>
      <c r="D13" s="116">
        <v>921</v>
      </c>
      <c r="E13" s="116">
        <v>941</v>
      </c>
      <c r="F13" s="116">
        <v>901</v>
      </c>
      <c r="G13" s="116">
        <v>932</v>
      </c>
      <c r="H13" s="116">
        <v>946</v>
      </c>
      <c r="I13" s="116">
        <v>974</v>
      </c>
      <c r="J13" s="116">
        <v>972</v>
      </c>
      <c r="K13" s="116">
        <v>1000</v>
      </c>
    </row>
    <row r="14" spans="1:11">
      <c r="A14" s="111">
        <v>12</v>
      </c>
      <c r="B14" s="113" t="s">
        <v>237</v>
      </c>
      <c r="C14" s="111" t="s">
        <v>57</v>
      </c>
      <c r="D14" s="116">
        <v>285</v>
      </c>
      <c r="E14" s="116">
        <v>296</v>
      </c>
      <c r="F14" s="116">
        <v>272</v>
      </c>
      <c r="G14" s="116">
        <v>282</v>
      </c>
      <c r="H14" s="116">
        <v>283</v>
      </c>
      <c r="I14" s="116">
        <v>272</v>
      </c>
      <c r="J14" s="116">
        <v>285</v>
      </c>
      <c r="K14" s="116">
        <v>293</v>
      </c>
    </row>
    <row r="15" spans="1:11">
      <c r="A15" s="111">
        <v>13</v>
      </c>
      <c r="B15" s="113" t="s">
        <v>301</v>
      </c>
      <c r="C15" s="111" t="s">
        <v>57</v>
      </c>
      <c r="D15" s="116">
        <v>636</v>
      </c>
      <c r="E15" s="116">
        <v>645</v>
      </c>
      <c r="F15" s="116">
        <v>629</v>
      </c>
      <c r="G15" s="116">
        <v>650</v>
      </c>
      <c r="H15" s="116">
        <v>663</v>
      </c>
      <c r="I15" s="116">
        <v>702</v>
      </c>
      <c r="J15" s="116">
        <v>687</v>
      </c>
      <c r="K15" s="116">
        <v>707</v>
      </c>
    </row>
    <row r="16" spans="1:11">
      <c r="A16" s="111">
        <v>14</v>
      </c>
      <c r="B16" s="113" t="s">
        <v>239</v>
      </c>
      <c r="C16" s="111" t="s">
        <v>57</v>
      </c>
      <c r="D16" s="116">
        <v>118</v>
      </c>
      <c r="E16" s="116">
        <v>109</v>
      </c>
      <c r="F16" s="116">
        <v>111</v>
      </c>
      <c r="G16" s="116">
        <f>G17+G18</f>
        <v>131</v>
      </c>
      <c r="H16" s="116">
        <f>H17+H18</f>
        <v>94</v>
      </c>
      <c r="I16" s="116">
        <v>43</v>
      </c>
      <c r="J16" s="116">
        <v>28</v>
      </c>
      <c r="K16" s="116">
        <v>108</v>
      </c>
    </row>
    <row r="17" spans="1:11">
      <c r="A17" s="111">
        <v>15</v>
      </c>
      <c r="B17" s="113" t="s">
        <v>229</v>
      </c>
      <c r="C17" s="111" t="s">
        <v>57</v>
      </c>
      <c r="D17" s="116">
        <v>23</v>
      </c>
      <c r="E17" s="116">
        <v>4</v>
      </c>
      <c r="F17" s="116">
        <v>7</v>
      </c>
      <c r="G17" s="116">
        <v>26</v>
      </c>
      <c r="H17" s="116">
        <v>21</v>
      </c>
      <c r="I17" s="116">
        <v>12</v>
      </c>
      <c r="J17" s="116">
        <v>3</v>
      </c>
      <c r="K17" s="116">
        <v>18</v>
      </c>
    </row>
    <row r="18" spans="1:11">
      <c r="A18" s="111">
        <v>16</v>
      </c>
      <c r="B18" s="113" t="s">
        <v>298</v>
      </c>
      <c r="C18" s="111" t="s">
        <v>57</v>
      </c>
      <c r="D18" s="116">
        <v>95</v>
      </c>
      <c r="E18" s="116">
        <v>105</v>
      </c>
      <c r="F18" s="116">
        <v>104</v>
      </c>
      <c r="G18" s="116">
        <v>105</v>
      </c>
      <c r="H18" s="116">
        <v>73</v>
      </c>
      <c r="I18" s="116">
        <v>31</v>
      </c>
      <c r="J18" s="116">
        <v>25</v>
      </c>
      <c r="K18" s="116">
        <v>90</v>
      </c>
    </row>
    <row r="19" spans="1:11">
      <c r="A19" s="111">
        <v>17</v>
      </c>
      <c r="B19" s="113" t="s">
        <v>240</v>
      </c>
      <c r="C19" s="111" t="s">
        <v>57</v>
      </c>
      <c r="D19" s="116">
        <v>0</v>
      </c>
      <c r="E19" s="116">
        <v>0</v>
      </c>
      <c r="F19" s="116">
        <v>2</v>
      </c>
      <c r="G19" s="116">
        <v>0</v>
      </c>
      <c r="H19" s="116">
        <v>0</v>
      </c>
      <c r="I19" s="116">
        <v>0</v>
      </c>
      <c r="J19" s="116">
        <v>0</v>
      </c>
      <c r="K19" s="116">
        <v>5</v>
      </c>
    </row>
    <row r="20" spans="1:11">
      <c r="A20" s="111">
        <v>18</v>
      </c>
      <c r="B20" s="113" t="s">
        <v>241</v>
      </c>
      <c r="C20" s="111" t="s">
        <v>57</v>
      </c>
      <c r="D20" s="116">
        <v>53</v>
      </c>
      <c r="E20" s="116">
        <v>60</v>
      </c>
      <c r="F20" s="116">
        <v>38</v>
      </c>
      <c r="G20" s="116">
        <v>43</v>
      </c>
      <c r="H20" s="116">
        <v>37</v>
      </c>
      <c r="I20" s="116">
        <v>43</v>
      </c>
      <c r="J20" s="116">
        <v>6</v>
      </c>
      <c r="K20" s="116">
        <v>25</v>
      </c>
    </row>
    <row r="21" spans="1:11">
      <c r="A21" s="111">
        <v>19</v>
      </c>
      <c r="B21" s="113" t="s">
        <v>242</v>
      </c>
      <c r="C21" s="111" t="s">
        <v>57</v>
      </c>
      <c r="D21" s="116">
        <v>130</v>
      </c>
      <c r="E21" s="116">
        <v>135</v>
      </c>
      <c r="F21" s="116">
        <v>135</v>
      </c>
      <c r="G21" s="116">
        <v>147</v>
      </c>
      <c r="H21" s="116">
        <v>157</v>
      </c>
      <c r="I21" s="116">
        <v>147</v>
      </c>
      <c r="J21" s="116">
        <v>147</v>
      </c>
      <c r="K21" s="116">
        <v>120</v>
      </c>
    </row>
    <row r="22" spans="1:11">
      <c r="A22" s="111">
        <v>20</v>
      </c>
      <c r="B22" s="113" t="s">
        <v>229</v>
      </c>
      <c r="C22" s="111" t="s">
        <v>57</v>
      </c>
      <c r="D22" s="116">
        <v>78</v>
      </c>
      <c r="E22" s="116">
        <v>70</v>
      </c>
      <c r="F22" s="116">
        <v>69</v>
      </c>
      <c r="G22" s="116">
        <f>G21-G23</f>
        <v>84</v>
      </c>
      <c r="H22" s="116">
        <f>H21-H23</f>
        <v>84</v>
      </c>
      <c r="I22" s="116"/>
      <c r="J22" s="116"/>
      <c r="K22" s="116">
        <v>68</v>
      </c>
    </row>
    <row r="23" spans="1:11">
      <c r="A23" s="111">
        <v>21</v>
      </c>
      <c r="B23" s="113" t="s">
        <v>298</v>
      </c>
      <c r="C23" s="111" t="s">
        <v>57</v>
      </c>
      <c r="D23" s="116">
        <v>52</v>
      </c>
      <c r="E23" s="116">
        <v>65</v>
      </c>
      <c r="F23" s="116">
        <v>66</v>
      </c>
      <c r="G23" s="116">
        <v>63</v>
      </c>
      <c r="H23" s="116">
        <v>73</v>
      </c>
      <c r="I23" s="116"/>
      <c r="J23" s="116"/>
      <c r="K23" s="116">
        <v>52</v>
      </c>
    </row>
    <row r="24" spans="1:11">
      <c r="A24" s="111">
        <v>22</v>
      </c>
      <c r="B24" s="113" t="s">
        <v>243</v>
      </c>
      <c r="C24" s="111" t="s">
        <v>57</v>
      </c>
      <c r="D24" s="116">
        <v>81</v>
      </c>
      <c r="E24" s="116">
        <v>67</v>
      </c>
      <c r="F24" s="116">
        <v>79</v>
      </c>
      <c r="G24" s="116">
        <v>80</v>
      </c>
      <c r="H24" s="116">
        <v>76</v>
      </c>
      <c r="I24" s="116">
        <v>78</v>
      </c>
      <c r="J24" s="116">
        <v>90</v>
      </c>
      <c r="K24" s="116">
        <v>87</v>
      </c>
    </row>
    <row r="25" spans="1:11">
      <c r="A25" s="111">
        <v>23</v>
      </c>
      <c r="B25" s="113" t="s">
        <v>244</v>
      </c>
      <c r="C25" s="111" t="s">
        <v>57</v>
      </c>
      <c r="D25" s="116">
        <v>19</v>
      </c>
      <c r="E25" s="116">
        <v>18</v>
      </c>
      <c r="F25" s="116">
        <v>11</v>
      </c>
      <c r="G25" s="116">
        <v>12</v>
      </c>
      <c r="H25" s="116">
        <v>17</v>
      </c>
      <c r="I25" s="116">
        <v>31</v>
      </c>
      <c r="J25" s="116">
        <v>27</v>
      </c>
      <c r="K25" s="116">
        <v>20</v>
      </c>
    </row>
    <row r="26" spans="1:11">
      <c r="A26" s="111">
        <v>24</v>
      </c>
      <c r="B26" s="113" t="s">
        <v>245</v>
      </c>
      <c r="C26" s="111" t="s">
        <v>57</v>
      </c>
      <c r="D26" s="116">
        <f t="shared" ref="D26:F26" si="1">D24-D25</f>
        <v>62</v>
      </c>
      <c r="E26" s="116">
        <f t="shared" si="1"/>
        <v>49</v>
      </c>
      <c r="F26" s="116">
        <f t="shared" si="1"/>
        <v>68</v>
      </c>
      <c r="G26" s="116">
        <f>G24-G25</f>
        <v>68</v>
      </c>
      <c r="H26" s="116">
        <f>H24-H25</f>
        <v>59</v>
      </c>
      <c r="I26" s="116">
        <v>47</v>
      </c>
      <c r="J26" s="116">
        <v>63</v>
      </c>
      <c r="K26" s="116">
        <v>67</v>
      </c>
    </row>
    <row r="27" spans="1:11">
      <c r="A27" s="111">
        <v>25</v>
      </c>
      <c r="B27" s="113" t="s">
        <v>63</v>
      </c>
      <c r="C27" s="111" t="s">
        <v>57</v>
      </c>
      <c r="D27" s="116">
        <v>25</v>
      </c>
      <c r="E27" s="116">
        <v>30</v>
      </c>
      <c r="F27" s="116">
        <v>19</v>
      </c>
      <c r="G27" s="116">
        <v>19</v>
      </c>
      <c r="H27" s="116">
        <v>14</v>
      </c>
      <c r="I27" s="116">
        <v>23</v>
      </c>
      <c r="J27" s="116">
        <v>32</v>
      </c>
      <c r="K27" s="116">
        <v>26</v>
      </c>
    </row>
    <row r="28" spans="1:11">
      <c r="A28" s="111">
        <v>26</v>
      </c>
      <c r="B28" s="113" t="s">
        <v>64</v>
      </c>
      <c r="C28" s="111" t="s">
        <v>57</v>
      </c>
      <c r="D28" s="116">
        <v>0</v>
      </c>
      <c r="E28" s="116">
        <v>2</v>
      </c>
      <c r="F28" s="116">
        <v>2</v>
      </c>
      <c r="G28" s="116">
        <v>2</v>
      </c>
      <c r="H28" s="116">
        <v>1</v>
      </c>
      <c r="I28" s="116">
        <v>1</v>
      </c>
      <c r="J28" s="116">
        <v>3</v>
      </c>
      <c r="K28" s="116">
        <v>5</v>
      </c>
    </row>
    <row r="29" spans="1:11">
      <c r="A29" s="111">
        <v>27</v>
      </c>
      <c r="B29" s="113" t="s">
        <v>302</v>
      </c>
      <c r="C29" s="111" t="s">
        <v>57</v>
      </c>
      <c r="D29" s="116">
        <v>18</v>
      </c>
      <c r="E29" s="116">
        <v>24</v>
      </c>
      <c r="F29" s="116">
        <v>74</v>
      </c>
      <c r="G29" s="116">
        <v>73</v>
      </c>
      <c r="H29" s="116">
        <v>34</v>
      </c>
      <c r="I29" s="116"/>
      <c r="J29" s="116"/>
      <c r="K29" s="116"/>
    </row>
    <row r="30" spans="1:11">
      <c r="A30" s="111">
        <v>28</v>
      </c>
      <c r="B30" s="113" t="s">
        <v>303</v>
      </c>
      <c r="C30" s="111" t="s">
        <v>57</v>
      </c>
      <c r="D30" s="116">
        <v>13</v>
      </c>
      <c r="E30" s="116">
        <v>44</v>
      </c>
      <c r="F30" s="116">
        <v>138</v>
      </c>
      <c r="G30" s="116">
        <v>95</v>
      </c>
      <c r="H30" s="116">
        <v>86</v>
      </c>
      <c r="I30" s="116"/>
      <c r="J30" s="116"/>
      <c r="K30" s="116"/>
    </row>
    <row r="31" spans="1:11">
      <c r="A31" s="111">
        <v>29</v>
      </c>
      <c r="B31" s="113" t="s">
        <v>304</v>
      </c>
      <c r="C31" s="111" t="s">
        <v>57</v>
      </c>
      <c r="D31" s="116">
        <v>1580</v>
      </c>
      <c r="E31" s="116">
        <v>1509</v>
      </c>
      <c r="F31" s="111" t="s">
        <v>65</v>
      </c>
      <c r="G31" s="116"/>
      <c r="H31" s="111"/>
      <c r="I31" s="116"/>
      <c r="J31" s="116"/>
      <c r="K31" s="116"/>
    </row>
    <row r="32" spans="1:11">
      <c r="A32" s="111">
        <v>30</v>
      </c>
      <c r="B32" s="113" t="s">
        <v>94</v>
      </c>
      <c r="C32" s="111" t="s">
        <v>57</v>
      </c>
      <c r="D32" s="116">
        <v>2131</v>
      </c>
      <c r="E32" s="116">
        <v>2180</v>
      </c>
      <c r="F32" s="116">
        <v>2137</v>
      </c>
      <c r="G32" s="116">
        <v>2035</v>
      </c>
      <c r="H32" s="116">
        <v>2013</v>
      </c>
      <c r="I32" s="116"/>
      <c r="J32" s="116"/>
      <c r="K32" s="116"/>
    </row>
    <row r="33" spans="1:11">
      <c r="A33" s="111">
        <v>31</v>
      </c>
      <c r="B33" s="113" t="s">
        <v>249</v>
      </c>
      <c r="C33" s="111" t="s">
        <v>57</v>
      </c>
      <c r="D33" s="116">
        <v>1505</v>
      </c>
      <c r="E33" s="116">
        <v>1434</v>
      </c>
      <c r="F33" s="111" t="s">
        <v>65</v>
      </c>
      <c r="G33" s="111" t="s">
        <v>65</v>
      </c>
      <c r="H33" s="111" t="s">
        <v>65</v>
      </c>
      <c r="I33" s="116"/>
      <c r="J33" s="116"/>
      <c r="K33" s="116"/>
    </row>
    <row r="34" spans="1:11">
      <c r="A34" s="111">
        <v>32</v>
      </c>
      <c r="B34" s="113" t="s">
        <v>250</v>
      </c>
      <c r="C34" s="111" t="s">
        <v>57</v>
      </c>
      <c r="D34" s="116">
        <v>75</v>
      </c>
      <c r="E34" s="116">
        <v>75</v>
      </c>
      <c r="F34" s="111" t="s">
        <v>65</v>
      </c>
      <c r="G34" s="111" t="s">
        <v>65</v>
      </c>
      <c r="H34" s="111" t="s">
        <v>65</v>
      </c>
      <c r="I34" s="116"/>
      <c r="J34" s="116"/>
      <c r="K34" s="116"/>
    </row>
    <row r="35" spans="1:11">
      <c r="A35" s="111">
        <v>33</v>
      </c>
      <c r="B35" s="113" t="s">
        <v>305</v>
      </c>
      <c r="C35" s="111" t="s">
        <v>214</v>
      </c>
      <c r="D35" s="120">
        <f t="shared" ref="D35:E35" si="2">+D34/D31*100</f>
        <v>4.7468354430379751</v>
      </c>
      <c r="E35" s="120">
        <f t="shared" si="2"/>
        <v>4.9701789264413518</v>
      </c>
      <c r="F35" s="121" t="s">
        <v>65</v>
      </c>
      <c r="G35" s="121" t="s">
        <v>65</v>
      </c>
      <c r="H35" s="111" t="s">
        <v>65</v>
      </c>
      <c r="I35" s="116"/>
      <c r="J35" s="116"/>
      <c r="K35" s="116"/>
    </row>
    <row r="36" spans="1:11">
      <c r="A36" s="111">
        <v>34</v>
      </c>
      <c r="B36" s="113" t="s">
        <v>255</v>
      </c>
      <c r="C36" s="111" t="s">
        <v>294</v>
      </c>
      <c r="D36" s="116">
        <v>116.6</v>
      </c>
      <c r="E36" s="116">
        <v>200.1</v>
      </c>
      <c r="F36" s="118">
        <v>89</v>
      </c>
      <c r="G36" s="116">
        <v>96.5</v>
      </c>
      <c r="H36" s="118">
        <v>130.5</v>
      </c>
      <c r="I36" s="116">
        <v>169.5</v>
      </c>
      <c r="J36" s="116">
        <v>130.6</v>
      </c>
      <c r="K36" s="116">
        <v>212.8</v>
      </c>
    </row>
    <row r="37" spans="1:11" ht="12.75" customHeight="1">
      <c r="A37" s="111">
        <v>35</v>
      </c>
      <c r="B37" s="113" t="s">
        <v>256</v>
      </c>
      <c r="C37" s="111" t="s">
        <v>294</v>
      </c>
      <c r="D37" s="116">
        <v>217.5</v>
      </c>
      <c r="E37" s="116">
        <v>353.6</v>
      </c>
      <c r="F37" s="116">
        <v>510.2</v>
      </c>
      <c r="G37" s="116">
        <v>633.5</v>
      </c>
      <c r="H37" s="116">
        <v>598.5</v>
      </c>
      <c r="I37" s="116">
        <v>646.70000000000005</v>
      </c>
      <c r="J37" s="116">
        <v>405.3</v>
      </c>
      <c r="K37" s="116">
        <v>424.4</v>
      </c>
    </row>
    <row r="38" spans="1:11" ht="13.5" customHeight="1">
      <c r="A38" s="111">
        <v>36</v>
      </c>
      <c r="B38" s="113" t="s">
        <v>257</v>
      </c>
      <c r="C38" s="111" t="s">
        <v>294</v>
      </c>
      <c r="D38" s="118">
        <v>114.8</v>
      </c>
      <c r="E38" s="118">
        <v>153.4</v>
      </c>
      <c r="F38" s="118">
        <v>476.9</v>
      </c>
      <c r="G38" s="118">
        <v>519.4</v>
      </c>
      <c r="H38" s="118">
        <v>246.4</v>
      </c>
      <c r="I38" s="116">
        <v>209.1</v>
      </c>
      <c r="J38" s="116">
        <v>264.89999999999998</v>
      </c>
      <c r="K38" s="116">
        <v>199.2</v>
      </c>
    </row>
    <row r="39" spans="1:11">
      <c r="A39" s="111">
        <v>37</v>
      </c>
      <c r="B39" s="113" t="s">
        <v>259</v>
      </c>
      <c r="C39" s="111" t="s">
        <v>57</v>
      </c>
      <c r="D39" s="116">
        <v>581</v>
      </c>
      <c r="E39" s="116">
        <v>593</v>
      </c>
      <c r="F39" s="116">
        <v>576</v>
      </c>
      <c r="G39" s="116">
        <v>573</v>
      </c>
      <c r="H39" s="116">
        <v>589</v>
      </c>
      <c r="I39" s="116">
        <v>585</v>
      </c>
      <c r="J39" s="116">
        <v>585</v>
      </c>
      <c r="K39" s="116">
        <v>588</v>
      </c>
    </row>
    <row r="40" spans="1:11">
      <c r="A40" s="111">
        <v>38</v>
      </c>
      <c r="B40" s="113" t="s">
        <v>260</v>
      </c>
      <c r="C40" s="111" t="s">
        <v>57</v>
      </c>
      <c r="D40" s="116">
        <v>427</v>
      </c>
      <c r="E40" s="116">
        <v>422</v>
      </c>
      <c r="F40" s="116">
        <v>411</v>
      </c>
      <c r="G40" s="116">
        <v>437</v>
      </c>
      <c r="H40" s="116">
        <v>450</v>
      </c>
      <c r="I40" s="116">
        <v>461</v>
      </c>
      <c r="J40" s="116">
        <v>463</v>
      </c>
      <c r="K40" s="116">
        <v>466</v>
      </c>
    </row>
    <row r="41" spans="1:11">
      <c r="A41" s="111">
        <v>39</v>
      </c>
      <c r="B41" s="113" t="s">
        <v>261</v>
      </c>
      <c r="C41" s="111" t="s">
        <v>57</v>
      </c>
      <c r="D41" s="116">
        <v>696</v>
      </c>
      <c r="E41" s="116">
        <v>412</v>
      </c>
      <c r="F41" s="116">
        <v>399</v>
      </c>
      <c r="G41" s="116">
        <v>426</v>
      </c>
      <c r="H41" s="116">
        <v>423</v>
      </c>
      <c r="I41" s="116">
        <v>449</v>
      </c>
      <c r="J41" s="116">
        <v>420</v>
      </c>
      <c r="K41" s="116">
        <v>436</v>
      </c>
    </row>
    <row r="42" spans="1:11">
      <c r="A42" s="111">
        <v>40</v>
      </c>
      <c r="B42" s="113" t="s">
        <v>262</v>
      </c>
      <c r="C42" s="111" t="s">
        <v>57</v>
      </c>
      <c r="D42" s="116">
        <v>704</v>
      </c>
      <c r="E42" s="116">
        <v>384</v>
      </c>
      <c r="F42" s="116">
        <v>286</v>
      </c>
      <c r="G42" s="116">
        <v>370</v>
      </c>
      <c r="H42" s="116">
        <v>411</v>
      </c>
      <c r="I42" s="116">
        <v>393</v>
      </c>
      <c r="J42" s="116">
        <v>396</v>
      </c>
      <c r="K42" s="116">
        <v>411</v>
      </c>
    </row>
    <row r="43" spans="1:11">
      <c r="A43" s="111">
        <v>41</v>
      </c>
      <c r="B43" s="113" t="s">
        <v>263</v>
      </c>
      <c r="C43" s="111" t="s">
        <v>57</v>
      </c>
      <c r="D43" s="116">
        <v>189</v>
      </c>
      <c r="E43" s="116">
        <v>107</v>
      </c>
      <c r="F43" s="116">
        <v>168</v>
      </c>
      <c r="G43" s="116">
        <v>150</v>
      </c>
      <c r="H43" s="116">
        <v>195</v>
      </c>
      <c r="I43" s="116">
        <v>209</v>
      </c>
      <c r="J43" s="116">
        <v>182</v>
      </c>
      <c r="K43" s="116">
        <v>191</v>
      </c>
    </row>
    <row r="44" spans="1:11">
      <c r="A44" s="111">
        <v>42</v>
      </c>
      <c r="B44" s="113" t="s">
        <v>264</v>
      </c>
      <c r="C44" s="111" t="s">
        <v>57</v>
      </c>
      <c r="D44" s="116">
        <v>803</v>
      </c>
      <c r="E44" s="116">
        <v>798</v>
      </c>
      <c r="F44" s="116">
        <v>818</v>
      </c>
      <c r="G44" s="116">
        <v>859</v>
      </c>
      <c r="H44" s="116">
        <v>897</v>
      </c>
      <c r="I44" s="116">
        <v>908</v>
      </c>
      <c r="J44" s="116">
        <v>900</v>
      </c>
      <c r="K44" s="116">
        <v>905</v>
      </c>
    </row>
    <row r="45" spans="1:11">
      <c r="A45" s="111">
        <v>43</v>
      </c>
      <c r="B45" s="113" t="s">
        <v>98</v>
      </c>
      <c r="C45" s="111" t="s">
        <v>57</v>
      </c>
      <c r="D45" s="116">
        <v>70111</v>
      </c>
      <c r="E45" s="116">
        <v>70029</v>
      </c>
      <c r="F45" s="116">
        <v>63275</v>
      </c>
      <c r="G45" s="116">
        <f>G46+G47+G48+G49+G50</f>
        <v>69000</v>
      </c>
      <c r="H45" s="116">
        <f>H46+H47+H48+H49+H50</f>
        <v>74594</v>
      </c>
      <c r="I45" s="116">
        <v>82052</v>
      </c>
      <c r="J45" s="116">
        <v>82404</v>
      </c>
      <c r="K45" s="116">
        <v>89566</v>
      </c>
    </row>
    <row r="46" spans="1:11">
      <c r="A46" s="111">
        <v>44</v>
      </c>
      <c r="B46" s="113" t="s">
        <v>265</v>
      </c>
      <c r="C46" s="111" t="s">
        <v>57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</row>
    <row r="47" spans="1:11">
      <c r="A47" s="111">
        <v>45</v>
      </c>
      <c r="B47" s="113" t="s">
        <v>266</v>
      </c>
      <c r="C47" s="111" t="s">
        <v>57</v>
      </c>
      <c r="D47" s="116">
        <v>5743</v>
      </c>
      <c r="E47" s="116">
        <v>5710</v>
      </c>
      <c r="F47" s="116">
        <v>5609</v>
      </c>
      <c r="G47" s="116">
        <v>5810</v>
      </c>
      <c r="H47" s="116">
        <v>6162</v>
      </c>
      <c r="I47" s="116">
        <v>6847</v>
      </c>
      <c r="J47" s="116">
        <v>7362</v>
      </c>
      <c r="K47" s="116">
        <v>8513</v>
      </c>
    </row>
    <row r="48" spans="1:11">
      <c r="A48" s="111">
        <v>46</v>
      </c>
      <c r="B48" s="113" t="s">
        <v>267</v>
      </c>
      <c r="C48" s="111" t="s">
        <v>57</v>
      </c>
      <c r="D48" s="116">
        <v>14438</v>
      </c>
      <c r="E48" s="116">
        <v>14267</v>
      </c>
      <c r="F48" s="116">
        <v>14493</v>
      </c>
      <c r="G48" s="116">
        <v>15516</v>
      </c>
      <c r="H48" s="116">
        <v>17354</v>
      </c>
      <c r="I48" s="116">
        <v>18751</v>
      </c>
      <c r="J48" s="116">
        <v>20594</v>
      </c>
      <c r="K48" s="116">
        <v>21795</v>
      </c>
    </row>
    <row r="49" spans="1:11">
      <c r="A49" s="111">
        <v>47</v>
      </c>
      <c r="B49" s="113" t="s">
        <v>268</v>
      </c>
      <c r="C49" s="111" t="s">
        <v>57</v>
      </c>
      <c r="D49" s="116">
        <v>27765</v>
      </c>
      <c r="E49" s="116">
        <v>27822</v>
      </c>
      <c r="F49" s="116">
        <v>24721</v>
      </c>
      <c r="G49" s="116">
        <v>27924</v>
      </c>
      <c r="H49" s="116">
        <v>29270</v>
      </c>
      <c r="I49" s="116">
        <v>32018</v>
      </c>
      <c r="J49" s="116">
        <v>31306</v>
      </c>
      <c r="K49" s="116">
        <v>33431</v>
      </c>
    </row>
    <row r="50" spans="1:11">
      <c r="A50" s="111">
        <v>48</v>
      </c>
      <c r="B50" s="113" t="s">
        <v>269</v>
      </c>
      <c r="C50" s="111" t="s">
        <v>57</v>
      </c>
      <c r="D50" s="116">
        <v>22165</v>
      </c>
      <c r="E50" s="116">
        <v>22230</v>
      </c>
      <c r="F50" s="116">
        <v>18452</v>
      </c>
      <c r="G50" s="116">
        <v>19750</v>
      </c>
      <c r="H50" s="116">
        <v>21808</v>
      </c>
      <c r="I50" s="116">
        <v>28626</v>
      </c>
      <c r="J50" s="116">
        <v>25250</v>
      </c>
      <c r="K50" s="116">
        <v>26146</v>
      </c>
    </row>
    <row r="51" spans="1:11">
      <c r="A51" s="111">
        <v>49</v>
      </c>
      <c r="B51" s="113" t="s">
        <v>270</v>
      </c>
      <c r="C51" s="111" t="s">
        <v>57</v>
      </c>
      <c r="D51" s="116">
        <v>32522</v>
      </c>
      <c r="E51" s="116">
        <v>31177</v>
      </c>
      <c r="F51" s="116">
        <v>31329</v>
      </c>
      <c r="G51" s="116">
        <v>32044</v>
      </c>
      <c r="H51" s="116">
        <v>33765</v>
      </c>
      <c r="I51" s="116">
        <v>36357</v>
      </c>
      <c r="J51" s="116">
        <v>36747</v>
      </c>
      <c r="K51" s="116">
        <v>39749</v>
      </c>
    </row>
    <row r="52" spans="1:11">
      <c r="A52" s="111">
        <v>50</v>
      </c>
      <c r="B52" s="113" t="s">
        <v>271</v>
      </c>
      <c r="C52" s="111" t="s">
        <v>57</v>
      </c>
      <c r="D52" s="116">
        <v>2032</v>
      </c>
      <c r="E52" s="116">
        <v>2377</v>
      </c>
      <c r="F52" s="116">
        <v>3416</v>
      </c>
      <c r="G52" s="116">
        <v>1405</v>
      </c>
      <c r="H52" s="116">
        <v>945</v>
      </c>
      <c r="I52" s="116">
        <v>1208</v>
      </c>
      <c r="J52" s="116">
        <v>1398</v>
      </c>
      <c r="K52" s="116">
        <v>851</v>
      </c>
    </row>
    <row r="53" spans="1:11">
      <c r="A53" s="111">
        <v>51</v>
      </c>
      <c r="B53" s="113" t="s">
        <v>272</v>
      </c>
      <c r="C53" s="111" t="s">
        <v>57</v>
      </c>
      <c r="D53" s="116">
        <v>325</v>
      </c>
      <c r="E53" s="116">
        <v>147</v>
      </c>
      <c r="F53" s="116">
        <v>333</v>
      </c>
      <c r="G53" s="116">
        <v>318</v>
      </c>
      <c r="H53" s="116">
        <v>315</v>
      </c>
      <c r="I53" s="116">
        <v>303</v>
      </c>
      <c r="J53" s="116">
        <v>300</v>
      </c>
      <c r="K53" s="116">
        <v>284</v>
      </c>
    </row>
    <row r="54" spans="1:11">
      <c r="A54" s="111">
        <v>52</v>
      </c>
      <c r="B54" s="113" t="s">
        <v>273</v>
      </c>
      <c r="C54" s="111" t="s">
        <v>57</v>
      </c>
      <c r="D54" s="116">
        <v>161</v>
      </c>
      <c r="E54" s="116">
        <v>147</v>
      </c>
      <c r="F54" s="116">
        <v>161</v>
      </c>
      <c r="G54" s="116">
        <v>159</v>
      </c>
      <c r="H54" s="116">
        <v>176</v>
      </c>
      <c r="I54" s="116">
        <v>158</v>
      </c>
      <c r="J54" s="116">
        <v>168</v>
      </c>
      <c r="K54" s="116">
        <v>171</v>
      </c>
    </row>
    <row r="55" spans="1:11">
      <c r="A55" s="111">
        <v>53</v>
      </c>
      <c r="B55" s="113" t="s">
        <v>274</v>
      </c>
      <c r="C55" s="111" t="s">
        <v>57</v>
      </c>
      <c r="D55" s="116">
        <v>86</v>
      </c>
      <c r="E55" s="116">
        <v>87</v>
      </c>
      <c r="F55" s="116">
        <v>77</v>
      </c>
      <c r="G55" s="116">
        <v>90</v>
      </c>
      <c r="H55" s="116">
        <v>83</v>
      </c>
      <c r="I55" s="116">
        <v>101</v>
      </c>
      <c r="J55" s="116">
        <v>92</v>
      </c>
      <c r="K55" s="116">
        <v>103</v>
      </c>
    </row>
    <row r="56" spans="1:11">
      <c r="A56" s="111">
        <v>54</v>
      </c>
      <c r="B56" s="113" t="s">
        <v>275</v>
      </c>
      <c r="C56" s="111" t="s">
        <v>57</v>
      </c>
      <c r="D56" s="116">
        <v>9</v>
      </c>
      <c r="E56" s="116">
        <v>8</v>
      </c>
      <c r="F56" s="116">
        <v>6</v>
      </c>
      <c r="G56" s="116">
        <v>5</v>
      </c>
      <c r="H56" s="116">
        <v>14</v>
      </c>
      <c r="I56" s="116">
        <v>22</v>
      </c>
      <c r="J56" s="116">
        <v>24</v>
      </c>
      <c r="K56" s="116">
        <v>26</v>
      </c>
    </row>
    <row r="57" spans="1:11">
      <c r="A57" s="111">
        <v>55</v>
      </c>
      <c r="B57" s="113" t="s">
        <v>223</v>
      </c>
      <c r="C57" s="111" t="s">
        <v>57</v>
      </c>
      <c r="D57" s="116">
        <v>0</v>
      </c>
      <c r="E57" s="116">
        <v>1</v>
      </c>
      <c r="F57" s="116">
        <v>3</v>
      </c>
      <c r="G57" s="116">
        <v>1</v>
      </c>
      <c r="H57" s="116">
        <v>1</v>
      </c>
      <c r="I57" s="116">
        <v>1</v>
      </c>
      <c r="J57" s="116">
        <v>1</v>
      </c>
      <c r="K57" s="116">
        <v>4</v>
      </c>
    </row>
    <row r="58" spans="1:11" ht="17.25" customHeight="1">
      <c r="A58" s="111">
        <v>58</v>
      </c>
      <c r="B58" s="113" t="s">
        <v>277</v>
      </c>
      <c r="C58" s="111" t="s">
        <v>295</v>
      </c>
      <c r="D58" s="116">
        <v>4834</v>
      </c>
      <c r="E58" s="116">
        <v>4837</v>
      </c>
      <c r="F58" s="116">
        <v>4894</v>
      </c>
      <c r="G58" s="116">
        <v>4782.1000000000004</v>
      </c>
      <c r="H58" s="116">
        <v>5191</v>
      </c>
      <c r="I58" s="116">
        <v>5228</v>
      </c>
      <c r="J58" s="116">
        <v>6116</v>
      </c>
      <c r="K58" s="116">
        <v>5960</v>
      </c>
    </row>
    <row r="59" spans="1:11">
      <c r="A59" s="111">
        <v>59</v>
      </c>
      <c r="B59" s="113" t="s">
        <v>278</v>
      </c>
      <c r="C59" s="111" t="s">
        <v>295</v>
      </c>
      <c r="D59" s="116">
        <v>4790</v>
      </c>
      <c r="E59" s="116">
        <v>4763</v>
      </c>
      <c r="F59" s="116">
        <v>4646</v>
      </c>
      <c r="G59" s="116">
        <v>4732</v>
      </c>
      <c r="H59" s="116">
        <v>5143</v>
      </c>
      <c r="I59" s="116">
        <v>5178</v>
      </c>
      <c r="J59" s="116">
        <v>6074</v>
      </c>
      <c r="K59" s="116">
        <v>5945</v>
      </c>
    </row>
    <row r="60" spans="1:11">
      <c r="A60" s="111">
        <v>60</v>
      </c>
      <c r="B60" s="113" t="s">
        <v>279</v>
      </c>
      <c r="C60" s="111" t="s">
        <v>295</v>
      </c>
      <c r="D60" s="116">
        <v>26</v>
      </c>
      <c r="E60" s="116">
        <v>32</v>
      </c>
      <c r="F60" s="116">
        <v>28.3</v>
      </c>
      <c r="G60" s="116">
        <v>30</v>
      </c>
      <c r="H60" s="116">
        <v>30</v>
      </c>
      <c r="I60" s="116">
        <v>30</v>
      </c>
      <c r="J60" s="116">
        <v>24</v>
      </c>
      <c r="K60" s="116">
        <v>8</v>
      </c>
    </row>
    <row r="61" spans="1:11">
      <c r="A61" s="111">
        <v>61</v>
      </c>
      <c r="B61" s="113" t="s">
        <v>280</v>
      </c>
      <c r="C61" s="111" t="s">
        <v>295</v>
      </c>
      <c r="D61" s="116">
        <v>18</v>
      </c>
      <c r="E61" s="116">
        <v>22</v>
      </c>
      <c r="F61" s="116">
        <v>19.7</v>
      </c>
      <c r="G61" s="116">
        <v>20.100000000000001</v>
      </c>
      <c r="H61" s="116">
        <v>18</v>
      </c>
      <c r="I61" s="116">
        <v>20</v>
      </c>
      <c r="J61" s="116">
        <v>18</v>
      </c>
      <c r="K61" s="116">
        <v>7</v>
      </c>
    </row>
    <row r="62" spans="1:11" ht="19.5" customHeight="1">
      <c r="A62" s="111">
        <v>62</v>
      </c>
      <c r="B62" s="113" t="s">
        <v>281</v>
      </c>
      <c r="C62" s="111" t="s">
        <v>296</v>
      </c>
      <c r="D62" s="116">
        <v>9142</v>
      </c>
      <c r="E62" s="116">
        <v>8470</v>
      </c>
      <c r="F62" s="116">
        <v>7980.4</v>
      </c>
      <c r="G62" s="116">
        <v>8765.1</v>
      </c>
      <c r="H62" s="116">
        <v>5056.5</v>
      </c>
      <c r="I62" s="116">
        <v>18605</v>
      </c>
      <c r="J62" s="116">
        <v>10525</v>
      </c>
      <c r="K62" s="116">
        <v>16827.5</v>
      </c>
    </row>
    <row r="63" spans="1:11">
      <c r="A63" s="111">
        <v>63</v>
      </c>
      <c r="B63" s="113" t="s">
        <v>278</v>
      </c>
      <c r="C63" s="111" t="s">
        <v>296</v>
      </c>
      <c r="D63" s="116">
        <v>8838</v>
      </c>
      <c r="E63" s="116">
        <v>7760</v>
      </c>
      <c r="F63" s="116">
        <v>7370.8</v>
      </c>
      <c r="G63" s="116">
        <v>8487</v>
      </c>
      <c r="H63" s="116">
        <v>4570.5</v>
      </c>
      <c r="I63" s="116">
        <v>18052</v>
      </c>
      <c r="J63" s="116">
        <v>9867</v>
      </c>
      <c r="K63" s="116">
        <v>16377.2</v>
      </c>
    </row>
    <row r="64" spans="1:11">
      <c r="A64" s="111">
        <v>64</v>
      </c>
      <c r="B64" s="113" t="s">
        <v>279</v>
      </c>
      <c r="C64" s="111" t="s">
        <v>296</v>
      </c>
      <c r="D64" s="116">
        <v>286</v>
      </c>
      <c r="E64" s="116">
        <v>416</v>
      </c>
      <c r="F64" s="116">
        <v>367.9</v>
      </c>
      <c r="G64" s="116">
        <v>360</v>
      </c>
      <c r="H64" s="116">
        <v>330</v>
      </c>
      <c r="I64" s="116">
        <v>313</v>
      </c>
      <c r="J64" s="116">
        <v>420</v>
      </c>
      <c r="K64" s="116">
        <v>195.9</v>
      </c>
    </row>
    <row r="65" spans="1:11">
      <c r="A65" s="111">
        <v>65</v>
      </c>
      <c r="B65" s="113" t="s">
        <v>280</v>
      </c>
      <c r="C65" s="111" t="s">
        <v>296</v>
      </c>
      <c r="D65" s="116">
        <v>216</v>
      </c>
      <c r="E65" s="116">
        <v>264</v>
      </c>
      <c r="F65" s="116">
        <v>242</v>
      </c>
      <c r="G65" s="116">
        <v>278.10000000000002</v>
      </c>
      <c r="H65" s="116">
        <v>156</v>
      </c>
      <c r="I65" s="116">
        <v>240</v>
      </c>
      <c r="J65" s="116">
        <v>238</v>
      </c>
      <c r="K65" s="116">
        <v>254.4</v>
      </c>
    </row>
    <row r="66" spans="1:11">
      <c r="A66" s="111">
        <v>66</v>
      </c>
      <c r="B66" s="113" t="s">
        <v>282</v>
      </c>
      <c r="C66" s="111" t="s">
        <v>296</v>
      </c>
      <c r="D66" s="116">
        <v>26500</v>
      </c>
      <c r="E66" s="116">
        <v>27600</v>
      </c>
      <c r="F66" s="135">
        <v>27100.1</v>
      </c>
      <c r="G66" s="116">
        <v>21850</v>
      </c>
      <c r="H66" s="116">
        <v>17200</v>
      </c>
      <c r="I66" s="116">
        <v>29300</v>
      </c>
      <c r="J66" s="116">
        <v>5188.8999999999996</v>
      </c>
      <c r="K66" s="116">
        <v>17912.900000000001</v>
      </c>
    </row>
    <row r="67" spans="1:11">
      <c r="A67" s="111">
        <v>67</v>
      </c>
      <c r="B67" s="113" t="s">
        <v>306</v>
      </c>
      <c r="C67" s="111" t="s">
        <v>57</v>
      </c>
      <c r="D67" s="116">
        <v>95</v>
      </c>
      <c r="E67" s="116">
        <v>34</v>
      </c>
      <c r="F67" s="116">
        <v>62</v>
      </c>
      <c r="G67" s="116">
        <v>61</v>
      </c>
      <c r="H67" s="116">
        <v>47</v>
      </c>
      <c r="I67" s="116"/>
      <c r="J67" s="116"/>
      <c r="K67" s="116"/>
    </row>
    <row r="68" spans="1:11">
      <c r="A68" s="111">
        <v>68</v>
      </c>
      <c r="B68" s="113" t="s">
        <v>284</v>
      </c>
      <c r="C68" s="111" t="s">
        <v>57</v>
      </c>
      <c r="D68" s="116">
        <v>1</v>
      </c>
      <c r="E68" s="116">
        <v>1</v>
      </c>
      <c r="F68" s="116">
        <v>1</v>
      </c>
      <c r="G68" s="116">
        <v>1</v>
      </c>
      <c r="H68" s="116">
        <v>1</v>
      </c>
      <c r="I68" s="116">
        <v>1</v>
      </c>
      <c r="J68" s="116">
        <v>1</v>
      </c>
      <c r="K68" s="116">
        <v>1</v>
      </c>
    </row>
    <row r="69" spans="1:11" ht="12.75" customHeight="1">
      <c r="A69" s="111">
        <v>69</v>
      </c>
      <c r="B69" s="113" t="s">
        <v>103</v>
      </c>
      <c r="C69" s="111" t="s">
        <v>57</v>
      </c>
      <c r="D69" s="116">
        <v>495</v>
      </c>
      <c r="E69" s="116">
        <v>475</v>
      </c>
      <c r="F69" s="116">
        <v>456</v>
      </c>
      <c r="G69" s="116">
        <v>497</v>
      </c>
      <c r="H69" s="116">
        <v>488</v>
      </c>
      <c r="I69" s="116">
        <v>536</v>
      </c>
      <c r="J69" s="116">
        <v>591</v>
      </c>
      <c r="K69" s="116">
        <v>599</v>
      </c>
    </row>
    <row r="70" spans="1:11">
      <c r="A70" s="111">
        <v>70</v>
      </c>
      <c r="B70" s="113" t="s">
        <v>104</v>
      </c>
      <c r="C70" s="111" t="s">
        <v>57</v>
      </c>
      <c r="D70" s="116">
        <v>28</v>
      </c>
      <c r="E70" s="116">
        <v>29</v>
      </c>
      <c r="F70" s="116">
        <v>26</v>
      </c>
      <c r="G70" s="116">
        <v>27</v>
      </c>
      <c r="H70" s="116">
        <v>29</v>
      </c>
      <c r="I70" s="116">
        <v>31</v>
      </c>
      <c r="J70" s="116">
        <v>32</v>
      </c>
      <c r="K70" s="116">
        <v>31</v>
      </c>
    </row>
    <row r="71" spans="1:11">
      <c r="A71" s="111">
        <v>71</v>
      </c>
      <c r="B71" s="113" t="s">
        <v>285</v>
      </c>
      <c r="C71" s="111" t="s">
        <v>57</v>
      </c>
      <c r="D71" s="116">
        <v>1</v>
      </c>
      <c r="E71" s="116">
        <v>1</v>
      </c>
      <c r="F71" s="116">
        <v>1</v>
      </c>
      <c r="G71" s="116">
        <v>1</v>
      </c>
      <c r="H71" s="116">
        <v>1</v>
      </c>
      <c r="I71" s="116">
        <v>1</v>
      </c>
      <c r="J71" s="116">
        <v>1</v>
      </c>
      <c r="K71" s="116">
        <v>1</v>
      </c>
    </row>
    <row r="72" spans="1:11">
      <c r="A72" s="111">
        <v>72</v>
      </c>
      <c r="B72" s="113" t="s">
        <v>286</v>
      </c>
      <c r="C72" s="111" t="s">
        <v>57</v>
      </c>
      <c r="D72" s="116">
        <v>2</v>
      </c>
      <c r="E72" s="116">
        <v>2</v>
      </c>
      <c r="F72" s="116">
        <v>3</v>
      </c>
      <c r="G72" s="116">
        <v>2</v>
      </c>
      <c r="H72" s="116">
        <v>4</v>
      </c>
      <c r="I72" s="116">
        <v>2</v>
      </c>
      <c r="J72" s="116">
        <v>3</v>
      </c>
      <c r="K72" s="116">
        <v>2</v>
      </c>
    </row>
    <row r="73" spans="1:11">
      <c r="A73" s="111">
        <v>73</v>
      </c>
      <c r="B73" s="113" t="s">
        <v>287</v>
      </c>
      <c r="C73" s="111" t="s">
        <v>57</v>
      </c>
      <c r="D73" s="116">
        <v>14</v>
      </c>
      <c r="E73" s="116">
        <v>13</v>
      </c>
      <c r="F73" s="116">
        <v>14</v>
      </c>
      <c r="G73" s="116">
        <v>14</v>
      </c>
      <c r="H73" s="116">
        <v>14</v>
      </c>
      <c r="I73" s="116">
        <v>10</v>
      </c>
      <c r="J73" s="116">
        <v>12</v>
      </c>
      <c r="K73" s="116">
        <v>13</v>
      </c>
    </row>
    <row r="74" spans="1:11">
      <c r="A74" s="111">
        <v>74</v>
      </c>
      <c r="B74" s="113" t="s">
        <v>139</v>
      </c>
      <c r="C74" s="111" t="s">
        <v>57</v>
      </c>
      <c r="D74" s="116">
        <v>2</v>
      </c>
      <c r="E74" s="116">
        <v>1</v>
      </c>
      <c r="F74" s="116">
        <v>0</v>
      </c>
      <c r="G74" s="116">
        <v>2</v>
      </c>
      <c r="H74" s="116">
        <v>2</v>
      </c>
      <c r="I74" s="116">
        <v>2</v>
      </c>
      <c r="J74" s="116">
        <v>2</v>
      </c>
      <c r="K74" s="116">
        <v>1</v>
      </c>
    </row>
    <row r="75" spans="1:11">
      <c r="A75" s="111">
        <v>75</v>
      </c>
      <c r="B75" s="113" t="s">
        <v>292</v>
      </c>
      <c r="C75" s="111" t="s">
        <v>57</v>
      </c>
      <c r="D75" s="116">
        <v>10</v>
      </c>
      <c r="E75" s="116">
        <v>6</v>
      </c>
      <c r="F75" s="116">
        <v>17</v>
      </c>
      <c r="G75" s="116">
        <v>7</v>
      </c>
      <c r="H75" s="116">
        <v>5</v>
      </c>
      <c r="I75" s="116">
        <v>10</v>
      </c>
      <c r="J75" s="116">
        <v>10</v>
      </c>
      <c r="K75" s="116">
        <v>14</v>
      </c>
    </row>
  </sheetData>
  <mergeCells count="4">
    <mergeCell ref="D3:K3"/>
    <mergeCell ref="D4:K4"/>
    <mergeCell ref="D5:K5"/>
    <mergeCell ref="A1:K1"/>
  </mergeCells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75"/>
  <sheetViews>
    <sheetView zoomScaleNormal="100" workbookViewId="0">
      <selection activeCell="R12" sqref="R12"/>
    </sheetView>
  </sheetViews>
  <sheetFormatPr defaultRowHeight="12.75"/>
  <cols>
    <col min="1" max="1" width="4.140625" style="131" customWidth="1"/>
    <col min="2" max="2" width="39" style="130" customWidth="1"/>
    <col min="3" max="3" width="8.140625" style="131" customWidth="1"/>
    <col min="4" max="4" width="6.85546875" style="130" customWidth="1"/>
    <col min="5" max="6" width="8.140625" style="130" bestFit="1" customWidth="1"/>
    <col min="7" max="8" width="7.5703125" style="130" bestFit="1" customWidth="1"/>
    <col min="9" max="9" width="10.5703125" style="130" bestFit="1" customWidth="1"/>
    <col min="10" max="16384" width="9.140625" style="130"/>
  </cols>
  <sheetData>
    <row r="1" spans="1:11" ht="24.75" customHeight="1">
      <c r="A1" s="166" t="s">
        <v>321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>
      <c r="A2" s="111" t="s">
        <v>0</v>
      </c>
      <c r="B2" s="111" t="s">
        <v>224</v>
      </c>
      <c r="C2" s="111" t="s">
        <v>309</v>
      </c>
      <c r="D2" s="112" t="s">
        <v>117</v>
      </c>
      <c r="E2" s="112" t="s">
        <v>136</v>
      </c>
      <c r="F2" s="112" t="s">
        <v>189</v>
      </c>
      <c r="G2" s="112" t="s">
        <v>190</v>
      </c>
      <c r="H2" s="112" t="s">
        <v>191</v>
      </c>
      <c r="I2" s="112" t="s">
        <v>220</v>
      </c>
      <c r="J2" s="112" t="s">
        <v>221</v>
      </c>
      <c r="K2" s="112" t="s">
        <v>222</v>
      </c>
    </row>
    <row r="3" spans="1:11">
      <c r="A3" s="111">
        <v>1</v>
      </c>
      <c r="B3" s="113" t="s">
        <v>225</v>
      </c>
      <c r="C3" s="111" t="s">
        <v>57</v>
      </c>
      <c r="D3" s="165">
        <v>1924</v>
      </c>
      <c r="E3" s="165"/>
      <c r="F3" s="165"/>
      <c r="G3" s="165"/>
      <c r="H3" s="165"/>
      <c r="I3" s="165"/>
      <c r="J3" s="165"/>
      <c r="K3" s="165"/>
    </row>
    <row r="4" spans="1:11">
      <c r="A4" s="111">
        <v>2</v>
      </c>
      <c r="B4" s="113" t="s">
        <v>226</v>
      </c>
      <c r="C4" s="111" t="s">
        <v>57</v>
      </c>
      <c r="D4" s="165">
        <v>4</v>
      </c>
      <c r="E4" s="165"/>
      <c r="F4" s="165"/>
      <c r="G4" s="165"/>
      <c r="H4" s="165"/>
      <c r="I4" s="165"/>
      <c r="J4" s="165"/>
      <c r="K4" s="165"/>
    </row>
    <row r="5" spans="1:11">
      <c r="A5" s="111">
        <v>3</v>
      </c>
      <c r="B5" s="113" t="s">
        <v>227</v>
      </c>
      <c r="C5" s="111" t="s">
        <v>293</v>
      </c>
      <c r="D5" s="165">
        <v>1656</v>
      </c>
      <c r="E5" s="165"/>
      <c r="F5" s="165"/>
      <c r="G5" s="165"/>
      <c r="H5" s="165"/>
      <c r="I5" s="165"/>
      <c r="J5" s="165"/>
      <c r="K5" s="165"/>
    </row>
    <row r="6" spans="1:11">
      <c r="A6" s="111">
        <v>4</v>
      </c>
      <c r="B6" s="115" t="s">
        <v>228</v>
      </c>
      <c r="C6" s="111" t="s">
        <v>57</v>
      </c>
      <c r="D6" s="116">
        <v>4524</v>
      </c>
      <c r="E6" s="116">
        <v>4518</v>
      </c>
      <c r="F6" s="116">
        <v>4527</v>
      </c>
      <c r="G6" s="116">
        <v>4537</v>
      </c>
      <c r="H6" s="116">
        <f>H7+H8</f>
        <v>4548</v>
      </c>
      <c r="I6" s="117">
        <v>4611</v>
      </c>
      <c r="J6" s="117">
        <v>4704</v>
      </c>
      <c r="K6" s="117">
        <v>4660</v>
      </c>
    </row>
    <row r="7" spans="1:11">
      <c r="A7" s="111">
        <v>5</v>
      </c>
      <c r="B7" s="113" t="s">
        <v>229</v>
      </c>
      <c r="C7" s="111" t="s">
        <v>57</v>
      </c>
      <c r="D7" s="116">
        <v>2270</v>
      </c>
      <c r="E7" s="116">
        <v>2287</v>
      </c>
      <c r="F7" s="116">
        <v>2282</v>
      </c>
      <c r="G7" s="116">
        <v>2311</v>
      </c>
      <c r="H7" s="116">
        <v>2282</v>
      </c>
      <c r="I7" s="117">
        <v>2302</v>
      </c>
      <c r="J7" s="117">
        <v>2343</v>
      </c>
      <c r="K7" s="117">
        <v>2333</v>
      </c>
    </row>
    <row r="8" spans="1:11">
      <c r="A8" s="111">
        <v>6</v>
      </c>
      <c r="B8" s="113" t="s">
        <v>298</v>
      </c>
      <c r="C8" s="111" t="s">
        <v>57</v>
      </c>
      <c r="D8" s="116">
        <v>2254</v>
      </c>
      <c r="E8" s="116">
        <v>2231</v>
      </c>
      <c r="F8" s="116">
        <v>2245</v>
      </c>
      <c r="G8" s="116">
        <v>2226</v>
      </c>
      <c r="H8" s="116">
        <v>2266</v>
      </c>
      <c r="I8" s="116">
        <v>2309</v>
      </c>
      <c r="J8" s="116">
        <v>2361</v>
      </c>
      <c r="K8" s="116">
        <v>2327</v>
      </c>
    </row>
    <row r="9" spans="1:11">
      <c r="A9" s="111">
        <v>7</v>
      </c>
      <c r="B9" s="113" t="s">
        <v>232</v>
      </c>
      <c r="C9" s="111" t="s">
        <v>214</v>
      </c>
      <c r="D9" s="140">
        <v>2.7318840579710146</v>
      </c>
      <c r="E9" s="140">
        <v>2.7282608695652173</v>
      </c>
      <c r="F9" s="140">
        <v>2.7336956521739131</v>
      </c>
      <c r="G9" s="140">
        <v>2.7</v>
      </c>
      <c r="H9" s="140">
        <v>2.7</v>
      </c>
      <c r="I9" s="118">
        <f>I6/$D$5</f>
        <v>2.7844202898550723</v>
      </c>
      <c r="J9" s="118">
        <f t="shared" ref="J9:K9" si="0">J6/$D$5</f>
        <v>2.8405797101449277</v>
      </c>
      <c r="K9" s="118">
        <f t="shared" si="0"/>
        <v>2.8140096618357489</v>
      </c>
    </row>
    <row r="10" spans="1:11">
      <c r="A10" s="111">
        <v>8</v>
      </c>
      <c r="B10" s="113" t="s">
        <v>299</v>
      </c>
      <c r="C10" s="111" t="s">
        <v>57</v>
      </c>
      <c r="D10" s="116">
        <v>1592</v>
      </c>
      <c r="E10" s="116">
        <v>1488</v>
      </c>
      <c r="F10" s="116">
        <v>1493</v>
      </c>
      <c r="G10" s="116">
        <v>1473</v>
      </c>
      <c r="H10" s="116">
        <v>1505</v>
      </c>
      <c r="I10" s="116">
        <v>1592</v>
      </c>
      <c r="J10" s="116">
        <v>1634</v>
      </c>
      <c r="K10" s="116">
        <v>1635</v>
      </c>
    </row>
    <row r="11" spans="1:11">
      <c r="A11" s="111">
        <v>9</v>
      </c>
      <c r="B11" s="113" t="s">
        <v>234</v>
      </c>
      <c r="C11" s="111" t="s">
        <v>57</v>
      </c>
      <c r="D11" s="116">
        <v>3620</v>
      </c>
      <c r="E11" s="116">
        <v>3577</v>
      </c>
      <c r="F11" s="116">
        <v>3557</v>
      </c>
      <c r="G11" s="116">
        <v>3031</v>
      </c>
      <c r="H11" s="116">
        <v>3352</v>
      </c>
      <c r="I11" s="116">
        <v>3573</v>
      </c>
      <c r="J11" s="116">
        <v>3599</v>
      </c>
      <c r="K11" s="116">
        <v>3549</v>
      </c>
    </row>
    <row r="12" spans="1:11">
      <c r="A12" s="111">
        <v>10</v>
      </c>
      <c r="B12" s="113" t="s">
        <v>235</v>
      </c>
      <c r="C12" s="111" t="s">
        <v>57</v>
      </c>
      <c r="D12" s="116">
        <v>904</v>
      </c>
      <c r="E12" s="116">
        <v>941</v>
      </c>
      <c r="F12" s="116">
        <v>970</v>
      </c>
      <c r="G12" s="116">
        <v>1506</v>
      </c>
      <c r="H12" s="116">
        <v>1196</v>
      </c>
      <c r="I12" s="116">
        <v>1038</v>
      </c>
      <c r="J12" s="116">
        <v>1105</v>
      </c>
      <c r="K12" s="116">
        <v>1111</v>
      </c>
    </row>
    <row r="13" spans="1:11">
      <c r="A13" s="111">
        <v>11</v>
      </c>
      <c r="B13" s="113" t="s">
        <v>300</v>
      </c>
      <c r="C13" s="111" t="s">
        <v>57</v>
      </c>
      <c r="D13" s="116">
        <v>1336</v>
      </c>
      <c r="E13" s="116">
        <v>1349</v>
      </c>
      <c r="F13" s="116">
        <v>1375</v>
      </c>
      <c r="G13" s="116">
        <v>1427</v>
      </c>
      <c r="H13" s="116">
        <v>1426</v>
      </c>
      <c r="I13" s="116">
        <v>1469</v>
      </c>
      <c r="J13" s="116">
        <v>1487</v>
      </c>
      <c r="K13" s="116">
        <v>1470</v>
      </c>
    </row>
    <row r="14" spans="1:11">
      <c r="A14" s="111">
        <v>12</v>
      </c>
      <c r="B14" s="113" t="s">
        <v>237</v>
      </c>
      <c r="C14" s="111" t="s">
        <v>57</v>
      </c>
      <c r="D14" s="116">
        <v>1039</v>
      </c>
      <c r="E14" s="116">
        <v>1046</v>
      </c>
      <c r="F14" s="116">
        <v>1046</v>
      </c>
      <c r="G14" s="109">
        <v>800</v>
      </c>
      <c r="H14" s="116">
        <v>1042</v>
      </c>
      <c r="I14" s="116">
        <v>1076</v>
      </c>
      <c r="J14" s="116">
        <v>1078</v>
      </c>
      <c r="K14" s="116">
        <v>1043</v>
      </c>
    </row>
    <row r="15" spans="1:11">
      <c r="A15" s="111">
        <v>13</v>
      </c>
      <c r="B15" s="113" t="s">
        <v>301</v>
      </c>
      <c r="C15" s="111" t="s">
        <v>57</v>
      </c>
      <c r="D15" s="116">
        <v>297</v>
      </c>
      <c r="E15" s="116">
        <v>303</v>
      </c>
      <c r="F15" s="116">
        <v>329</v>
      </c>
      <c r="G15" s="109">
        <v>627</v>
      </c>
      <c r="H15" s="116">
        <v>384</v>
      </c>
      <c r="I15" s="116">
        <v>393</v>
      </c>
      <c r="J15" s="116">
        <v>409</v>
      </c>
      <c r="K15" s="116">
        <v>427</v>
      </c>
    </row>
    <row r="16" spans="1:11">
      <c r="A16" s="111">
        <v>14</v>
      </c>
      <c r="B16" s="113" t="s">
        <v>239</v>
      </c>
      <c r="C16" s="111" t="s">
        <v>57</v>
      </c>
      <c r="D16" s="116">
        <v>238</v>
      </c>
      <c r="E16" s="116">
        <v>242</v>
      </c>
      <c r="F16" s="116">
        <v>202</v>
      </c>
      <c r="G16" s="116">
        <f>G17+G18</f>
        <v>48</v>
      </c>
      <c r="H16" s="116">
        <f>H17+H18</f>
        <v>34</v>
      </c>
      <c r="I16" s="116">
        <v>61</v>
      </c>
      <c r="J16" s="116">
        <v>86</v>
      </c>
      <c r="K16" s="116">
        <v>33</v>
      </c>
    </row>
    <row r="17" spans="1:11">
      <c r="A17" s="111">
        <v>15</v>
      </c>
      <c r="B17" s="113" t="s">
        <v>229</v>
      </c>
      <c r="C17" s="111" t="s">
        <v>57</v>
      </c>
      <c r="D17" s="116">
        <v>60</v>
      </c>
      <c r="E17" s="116">
        <v>91</v>
      </c>
      <c r="F17" s="116">
        <v>44</v>
      </c>
      <c r="G17" s="116">
        <v>15</v>
      </c>
      <c r="H17" s="116">
        <v>7</v>
      </c>
      <c r="I17" s="116">
        <v>7</v>
      </c>
      <c r="J17" s="116">
        <v>16</v>
      </c>
      <c r="K17" s="116">
        <v>2</v>
      </c>
    </row>
    <row r="18" spans="1:11">
      <c r="A18" s="111">
        <v>16</v>
      </c>
      <c r="B18" s="113" t="s">
        <v>298</v>
      </c>
      <c r="C18" s="111" t="s">
        <v>57</v>
      </c>
      <c r="D18" s="116">
        <v>178</v>
      </c>
      <c r="E18" s="116">
        <v>151</v>
      </c>
      <c r="F18" s="116">
        <v>158</v>
      </c>
      <c r="G18" s="116">
        <v>33</v>
      </c>
      <c r="H18" s="116">
        <v>27</v>
      </c>
      <c r="I18" s="116">
        <v>54</v>
      </c>
      <c r="J18" s="116">
        <v>70</v>
      </c>
      <c r="K18" s="116">
        <v>31</v>
      </c>
    </row>
    <row r="19" spans="1:11">
      <c r="A19" s="111">
        <v>17</v>
      </c>
      <c r="B19" s="113" t="s">
        <v>240</v>
      </c>
      <c r="C19" s="111" t="s">
        <v>57</v>
      </c>
      <c r="D19" s="116">
        <v>6</v>
      </c>
      <c r="E19" s="116">
        <v>4</v>
      </c>
      <c r="F19" s="116">
        <v>4</v>
      </c>
      <c r="G19" s="116">
        <v>0</v>
      </c>
      <c r="H19" s="116">
        <v>2</v>
      </c>
      <c r="I19" s="116">
        <v>2</v>
      </c>
      <c r="J19" s="116">
        <v>3</v>
      </c>
      <c r="K19" s="116">
        <v>1</v>
      </c>
    </row>
    <row r="20" spans="1:11">
      <c r="A20" s="111">
        <v>18</v>
      </c>
      <c r="B20" s="113" t="s">
        <v>241</v>
      </c>
      <c r="C20" s="111" t="s">
        <v>57</v>
      </c>
      <c r="D20" s="116">
        <v>68</v>
      </c>
      <c r="E20" s="116">
        <v>49</v>
      </c>
      <c r="F20" s="116">
        <v>54</v>
      </c>
      <c r="G20" s="116">
        <v>30</v>
      </c>
      <c r="H20" s="116">
        <v>31</v>
      </c>
      <c r="I20" s="116">
        <v>41</v>
      </c>
      <c r="J20" s="116">
        <v>51</v>
      </c>
      <c r="K20" s="116">
        <v>54</v>
      </c>
    </row>
    <row r="21" spans="1:11">
      <c r="A21" s="111">
        <v>19</v>
      </c>
      <c r="B21" s="113" t="s">
        <v>242</v>
      </c>
      <c r="C21" s="111" t="s">
        <v>57</v>
      </c>
      <c r="D21" s="116">
        <v>157</v>
      </c>
      <c r="E21" s="116">
        <v>83</v>
      </c>
      <c r="F21" s="116">
        <v>126</v>
      </c>
      <c r="G21" s="116">
        <v>76</v>
      </c>
      <c r="H21" s="116">
        <v>167</v>
      </c>
      <c r="I21" s="116">
        <v>172</v>
      </c>
      <c r="J21" s="116">
        <v>145</v>
      </c>
      <c r="K21" s="116">
        <v>154</v>
      </c>
    </row>
    <row r="22" spans="1:11">
      <c r="A22" s="111">
        <v>20</v>
      </c>
      <c r="B22" s="113" t="s">
        <v>229</v>
      </c>
      <c r="C22" s="111" t="s">
        <v>57</v>
      </c>
      <c r="D22" s="116">
        <v>69</v>
      </c>
      <c r="E22" s="116">
        <v>46</v>
      </c>
      <c r="F22" s="116">
        <v>76</v>
      </c>
      <c r="G22" s="116">
        <f>G21-G23</f>
        <v>42</v>
      </c>
      <c r="H22" s="116">
        <f>H21-H23</f>
        <v>101</v>
      </c>
      <c r="I22" s="116"/>
      <c r="J22" s="116"/>
      <c r="K22" s="116">
        <v>88</v>
      </c>
    </row>
    <row r="23" spans="1:11">
      <c r="A23" s="111">
        <v>21</v>
      </c>
      <c r="B23" s="113" t="s">
        <v>298</v>
      </c>
      <c r="C23" s="111" t="s">
        <v>57</v>
      </c>
      <c r="D23" s="116">
        <v>88</v>
      </c>
      <c r="E23" s="116">
        <v>37</v>
      </c>
      <c r="F23" s="116">
        <v>50</v>
      </c>
      <c r="G23" s="116">
        <v>34</v>
      </c>
      <c r="H23" s="116">
        <v>66</v>
      </c>
      <c r="I23" s="116"/>
      <c r="J23" s="116"/>
      <c r="K23" s="116">
        <v>66</v>
      </c>
    </row>
    <row r="24" spans="1:11">
      <c r="A24" s="111">
        <v>22</v>
      </c>
      <c r="B24" s="113" t="s">
        <v>243</v>
      </c>
      <c r="C24" s="111" t="s">
        <v>57</v>
      </c>
      <c r="D24" s="116">
        <v>116</v>
      </c>
      <c r="E24" s="116">
        <v>91</v>
      </c>
      <c r="F24" s="116">
        <v>101</v>
      </c>
      <c r="G24" s="116">
        <v>95</v>
      </c>
      <c r="H24" s="116">
        <v>84</v>
      </c>
      <c r="I24" s="116">
        <v>86</v>
      </c>
      <c r="J24" s="116">
        <v>95</v>
      </c>
      <c r="K24" s="116">
        <v>103</v>
      </c>
    </row>
    <row r="25" spans="1:11">
      <c r="A25" s="111">
        <v>23</v>
      </c>
      <c r="B25" s="113" t="s">
        <v>244</v>
      </c>
      <c r="C25" s="111" t="s">
        <v>57</v>
      </c>
      <c r="D25" s="116">
        <v>30</v>
      </c>
      <c r="E25" s="116">
        <v>18</v>
      </c>
      <c r="F25" s="116">
        <v>24</v>
      </c>
      <c r="G25" s="116">
        <v>32</v>
      </c>
      <c r="H25" s="116">
        <v>28</v>
      </c>
      <c r="I25" s="116">
        <v>31</v>
      </c>
      <c r="J25" s="116">
        <v>33</v>
      </c>
      <c r="K25" s="116">
        <v>23</v>
      </c>
    </row>
    <row r="26" spans="1:11">
      <c r="A26" s="111">
        <v>24</v>
      </c>
      <c r="B26" s="113" t="s">
        <v>245</v>
      </c>
      <c r="C26" s="111" t="s">
        <v>57</v>
      </c>
      <c r="D26" s="116">
        <f t="shared" ref="D26:E26" si="1">D24-D25</f>
        <v>86</v>
      </c>
      <c r="E26" s="116">
        <f t="shared" si="1"/>
        <v>73</v>
      </c>
      <c r="F26" s="116">
        <f>F24-F25</f>
        <v>77</v>
      </c>
      <c r="G26" s="116">
        <f>G24-G25</f>
        <v>63</v>
      </c>
      <c r="H26" s="116">
        <f>H24-H25</f>
        <v>56</v>
      </c>
      <c r="I26" s="116">
        <v>55</v>
      </c>
      <c r="J26" s="116">
        <v>62</v>
      </c>
      <c r="K26" s="116">
        <v>80</v>
      </c>
    </row>
    <row r="27" spans="1:11">
      <c r="A27" s="111">
        <v>25</v>
      </c>
      <c r="B27" s="113" t="s">
        <v>63</v>
      </c>
      <c r="C27" s="111" t="s">
        <v>57</v>
      </c>
      <c r="D27" s="116">
        <v>24</v>
      </c>
      <c r="E27" s="116">
        <v>26</v>
      </c>
      <c r="F27" s="116">
        <v>23</v>
      </c>
      <c r="G27" s="116">
        <v>24</v>
      </c>
      <c r="H27" s="116">
        <v>15</v>
      </c>
      <c r="I27" s="116">
        <v>28</v>
      </c>
      <c r="J27" s="116">
        <v>27</v>
      </c>
      <c r="K27" s="116">
        <v>19</v>
      </c>
    </row>
    <row r="28" spans="1:11">
      <c r="A28" s="111">
        <v>26</v>
      </c>
      <c r="B28" s="113" t="s">
        <v>64</v>
      </c>
      <c r="C28" s="111" t="s">
        <v>57</v>
      </c>
      <c r="D28" s="116">
        <v>6</v>
      </c>
      <c r="E28" s="116">
        <v>2</v>
      </c>
      <c r="F28" s="116">
        <v>4</v>
      </c>
      <c r="G28" s="116">
        <v>4</v>
      </c>
      <c r="H28" s="116">
        <v>2</v>
      </c>
      <c r="I28" s="116">
        <v>1</v>
      </c>
      <c r="J28" s="116">
        <v>6</v>
      </c>
      <c r="K28" s="116">
        <v>4</v>
      </c>
    </row>
    <row r="29" spans="1:11">
      <c r="A29" s="111">
        <v>27</v>
      </c>
      <c r="B29" s="113" t="s">
        <v>302</v>
      </c>
      <c r="C29" s="111" t="s">
        <v>57</v>
      </c>
      <c r="D29" s="116">
        <v>116</v>
      </c>
      <c r="E29" s="116">
        <v>79</v>
      </c>
      <c r="F29" s="116">
        <v>160</v>
      </c>
      <c r="G29" s="116">
        <v>159</v>
      </c>
      <c r="H29" s="116">
        <v>121</v>
      </c>
      <c r="I29" s="116"/>
      <c r="J29" s="116"/>
      <c r="K29" s="116"/>
    </row>
    <row r="30" spans="1:11">
      <c r="A30" s="111">
        <v>28</v>
      </c>
      <c r="B30" s="113" t="s">
        <v>303</v>
      </c>
      <c r="C30" s="111" t="s">
        <v>57</v>
      </c>
      <c r="D30" s="116">
        <v>112</v>
      </c>
      <c r="E30" s="116">
        <v>128</v>
      </c>
      <c r="F30" s="116">
        <v>276</v>
      </c>
      <c r="G30" s="116">
        <v>176</v>
      </c>
      <c r="H30" s="116">
        <v>185</v>
      </c>
      <c r="I30" s="116"/>
      <c r="J30" s="116"/>
      <c r="K30" s="116"/>
    </row>
    <row r="31" spans="1:11">
      <c r="A31" s="111">
        <v>29</v>
      </c>
      <c r="B31" s="113" t="s">
        <v>304</v>
      </c>
      <c r="C31" s="111" t="s">
        <v>57</v>
      </c>
      <c r="D31" s="116">
        <v>1965</v>
      </c>
      <c r="E31" s="116">
        <v>1757</v>
      </c>
      <c r="F31" s="111" t="s">
        <v>65</v>
      </c>
      <c r="G31" s="116"/>
      <c r="H31" s="111"/>
      <c r="I31" s="116"/>
      <c r="J31" s="116"/>
      <c r="K31" s="116"/>
    </row>
    <row r="32" spans="1:11">
      <c r="A32" s="111">
        <v>30</v>
      </c>
      <c r="B32" s="113" t="s">
        <v>94</v>
      </c>
      <c r="C32" s="111" t="s">
        <v>57</v>
      </c>
      <c r="D32" s="116">
        <v>2833</v>
      </c>
      <c r="E32" s="116">
        <v>2963</v>
      </c>
      <c r="F32" s="116">
        <v>2936</v>
      </c>
      <c r="G32" s="116">
        <v>2705</v>
      </c>
      <c r="H32" s="116">
        <v>2689</v>
      </c>
      <c r="I32" s="116"/>
      <c r="J32" s="116"/>
      <c r="K32" s="116"/>
    </row>
    <row r="33" spans="1:11">
      <c r="A33" s="111">
        <v>31</v>
      </c>
      <c r="B33" s="113" t="s">
        <v>249</v>
      </c>
      <c r="C33" s="111" t="s">
        <v>57</v>
      </c>
      <c r="D33" s="116">
        <v>1808</v>
      </c>
      <c r="E33" s="116">
        <v>1695</v>
      </c>
      <c r="F33" s="111" t="s">
        <v>65</v>
      </c>
      <c r="G33" s="111" t="s">
        <v>65</v>
      </c>
      <c r="H33" s="111" t="s">
        <v>65</v>
      </c>
      <c r="I33" s="116"/>
      <c r="J33" s="116"/>
      <c r="K33" s="116"/>
    </row>
    <row r="34" spans="1:11">
      <c r="A34" s="111">
        <v>32</v>
      </c>
      <c r="B34" s="113" t="s">
        <v>250</v>
      </c>
      <c r="C34" s="111" t="s">
        <v>57</v>
      </c>
      <c r="D34" s="116">
        <v>157</v>
      </c>
      <c r="E34" s="116">
        <v>62</v>
      </c>
      <c r="F34" s="111" t="s">
        <v>65</v>
      </c>
      <c r="G34" s="111" t="s">
        <v>65</v>
      </c>
      <c r="H34" s="111" t="s">
        <v>65</v>
      </c>
      <c r="I34" s="116"/>
      <c r="J34" s="116"/>
      <c r="K34" s="116"/>
    </row>
    <row r="35" spans="1:11">
      <c r="A35" s="111">
        <v>33</v>
      </c>
      <c r="B35" s="113" t="s">
        <v>305</v>
      </c>
      <c r="C35" s="111" t="s">
        <v>214</v>
      </c>
      <c r="D35" s="120">
        <f t="shared" ref="D35:E35" si="2">+D34/D31*100</f>
        <v>7.989821882951655</v>
      </c>
      <c r="E35" s="120">
        <f t="shared" si="2"/>
        <v>3.5287421741605005</v>
      </c>
      <c r="F35" s="111" t="s">
        <v>65</v>
      </c>
      <c r="G35" s="121" t="s">
        <v>65</v>
      </c>
      <c r="H35" s="111" t="s">
        <v>65</v>
      </c>
      <c r="I35" s="116"/>
      <c r="J35" s="116"/>
      <c r="K35" s="116"/>
    </row>
    <row r="36" spans="1:11">
      <c r="A36" s="111">
        <v>34</v>
      </c>
      <c r="B36" s="113" t="s">
        <v>255</v>
      </c>
      <c r="C36" s="111" t="s">
        <v>294</v>
      </c>
      <c r="D36" s="116">
        <v>97.6</v>
      </c>
      <c r="E36" s="116">
        <v>152.30000000000001</v>
      </c>
      <c r="F36" s="116">
        <v>198.8</v>
      </c>
      <c r="G36" s="116">
        <v>192.4</v>
      </c>
      <c r="H36" s="116">
        <v>167.3</v>
      </c>
      <c r="I36" s="116">
        <v>190.9</v>
      </c>
      <c r="J36" s="116">
        <v>214.9</v>
      </c>
      <c r="K36" s="116">
        <v>218.6</v>
      </c>
    </row>
    <row r="37" spans="1:11" ht="12.75" customHeight="1">
      <c r="A37" s="111">
        <v>35</v>
      </c>
      <c r="B37" s="113" t="s">
        <v>256</v>
      </c>
      <c r="C37" s="111" t="s">
        <v>294</v>
      </c>
      <c r="D37" s="116">
        <v>320.10000000000002</v>
      </c>
      <c r="E37" s="116">
        <v>476.2</v>
      </c>
      <c r="F37" s="116">
        <v>889.2</v>
      </c>
      <c r="G37" s="116">
        <v>891.5</v>
      </c>
      <c r="H37" s="116">
        <v>836.1</v>
      </c>
      <c r="I37" s="116">
        <v>405.7</v>
      </c>
      <c r="J37" s="116">
        <v>465.7</v>
      </c>
      <c r="K37" s="116">
        <v>458.9</v>
      </c>
    </row>
    <row r="38" spans="1:11" ht="18" customHeight="1">
      <c r="A38" s="111">
        <v>36</v>
      </c>
      <c r="B38" s="113" t="s">
        <v>257</v>
      </c>
      <c r="C38" s="111" t="s">
        <v>294</v>
      </c>
      <c r="D38" s="118">
        <v>222.3</v>
      </c>
      <c r="E38" s="118">
        <v>323.8</v>
      </c>
      <c r="F38" s="118">
        <v>807.2</v>
      </c>
      <c r="G38" s="118">
        <v>705.1</v>
      </c>
      <c r="H38" s="118">
        <v>395.4</v>
      </c>
      <c r="I38" s="116">
        <v>158.9</v>
      </c>
      <c r="J38" s="116">
        <v>247.2</v>
      </c>
      <c r="K38" s="116">
        <v>241.2</v>
      </c>
    </row>
    <row r="39" spans="1:11">
      <c r="A39" s="111">
        <v>37</v>
      </c>
      <c r="B39" s="113" t="s">
        <v>259</v>
      </c>
      <c r="C39" s="111" t="s">
        <v>57</v>
      </c>
      <c r="D39" s="116">
        <v>618</v>
      </c>
      <c r="E39" s="116">
        <v>571</v>
      </c>
      <c r="F39" s="116">
        <v>602</v>
      </c>
      <c r="G39" s="116">
        <v>603</v>
      </c>
      <c r="H39" s="116">
        <v>614</v>
      </c>
      <c r="I39" s="116">
        <v>632</v>
      </c>
      <c r="J39" s="116">
        <v>638</v>
      </c>
      <c r="K39" s="116">
        <v>653</v>
      </c>
    </row>
    <row r="40" spans="1:11">
      <c r="A40" s="111">
        <v>38</v>
      </c>
      <c r="B40" s="113" t="s">
        <v>260</v>
      </c>
      <c r="C40" s="111" t="s">
        <v>57</v>
      </c>
      <c r="D40" s="116">
        <v>450</v>
      </c>
      <c r="E40" s="116">
        <v>389</v>
      </c>
      <c r="F40" s="116">
        <v>400</v>
      </c>
      <c r="G40" s="116">
        <v>395</v>
      </c>
      <c r="H40" s="116">
        <v>437</v>
      </c>
      <c r="I40" s="116">
        <v>440</v>
      </c>
      <c r="J40" s="116">
        <v>479</v>
      </c>
      <c r="K40" s="116">
        <v>466</v>
      </c>
    </row>
    <row r="41" spans="1:11">
      <c r="A41" s="111">
        <v>39</v>
      </c>
      <c r="B41" s="113" t="s">
        <v>261</v>
      </c>
      <c r="C41" s="111" t="s">
        <v>57</v>
      </c>
      <c r="D41" s="116">
        <v>386</v>
      </c>
      <c r="E41" s="116">
        <v>386</v>
      </c>
      <c r="F41" s="116">
        <v>386</v>
      </c>
      <c r="G41" s="116">
        <v>307</v>
      </c>
      <c r="H41" s="116">
        <v>411</v>
      </c>
      <c r="I41" s="116">
        <v>423</v>
      </c>
      <c r="J41" s="116">
        <v>448</v>
      </c>
      <c r="K41" s="116">
        <v>395</v>
      </c>
    </row>
    <row r="42" spans="1:11">
      <c r="A42" s="111">
        <v>40</v>
      </c>
      <c r="B42" s="113" t="s">
        <v>262</v>
      </c>
      <c r="C42" s="111" t="s">
        <v>57</v>
      </c>
      <c r="D42" s="116">
        <v>409</v>
      </c>
      <c r="E42" s="116">
        <v>365</v>
      </c>
      <c r="F42" s="116">
        <v>364</v>
      </c>
      <c r="G42" s="116">
        <v>291</v>
      </c>
      <c r="H42" s="116">
        <v>331</v>
      </c>
      <c r="I42" s="116">
        <v>358</v>
      </c>
      <c r="J42" s="116">
        <v>418</v>
      </c>
      <c r="K42" s="116">
        <v>368</v>
      </c>
    </row>
    <row r="43" spans="1:11">
      <c r="A43" s="111">
        <v>41</v>
      </c>
      <c r="B43" s="113" t="s">
        <v>263</v>
      </c>
      <c r="C43" s="111" t="s">
        <v>57</v>
      </c>
      <c r="D43" s="116">
        <v>214</v>
      </c>
      <c r="E43" s="116">
        <v>188</v>
      </c>
      <c r="F43" s="116">
        <v>257</v>
      </c>
      <c r="G43" s="116">
        <v>194</v>
      </c>
      <c r="H43" s="116">
        <v>300</v>
      </c>
      <c r="I43" s="116">
        <v>261</v>
      </c>
      <c r="J43" s="116">
        <v>235</v>
      </c>
      <c r="K43" s="116">
        <v>265</v>
      </c>
    </row>
    <row r="44" spans="1:11">
      <c r="A44" s="111">
        <v>42</v>
      </c>
      <c r="B44" s="113" t="s">
        <v>264</v>
      </c>
      <c r="C44" s="111" t="s">
        <v>57</v>
      </c>
      <c r="D44" s="116">
        <v>832</v>
      </c>
      <c r="E44" s="116">
        <v>751</v>
      </c>
      <c r="F44" s="116">
        <v>725</v>
      </c>
      <c r="G44" s="116">
        <v>703</v>
      </c>
      <c r="H44" s="116">
        <v>778</v>
      </c>
      <c r="I44" s="116">
        <v>770</v>
      </c>
      <c r="J44" s="116">
        <v>775</v>
      </c>
      <c r="K44" s="116">
        <v>762</v>
      </c>
    </row>
    <row r="45" spans="1:11">
      <c r="A45" s="111">
        <v>43</v>
      </c>
      <c r="B45" s="113" t="s">
        <v>98</v>
      </c>
      <c r="C45" s="111" t="s">
        <v>57</v>
      </c>
      <c r="D45" s="116">
        <v>74549</v>
      </c>
      <c r="E45" s="116">
        <v>76701</v>
      </c>
      <c r="F45" s="116">
        <v>69727</v>
      </c>
      <c r="G45" s="116">
        <f>G46+G47+G48+G49+G50</f>
        <v>76977</v>
      </c>
      <c r="H45" s="116">
        <f>H46+H47+H48+H49+H50</f>
        <v>82649</v>
      </c>
      <c r="I45" s="116">
        <v>89131</v>
      </c>
      <c r="J45" s="116">
        <v>91441</v>
      </c>
      <c r="K45" s="116">
        <v>91311</v>
      </c>
    </row>
    <row r="46" spans="1:11">
      <c r="A46" s="111">
        <v>44</v>
      </c>
      <c r="B46" s="113" t="s">
        <v>265</v>
      </c>
      <c r="C46" s="111" t="s">
        <v>57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2</v>
      </c>
      <c r="K46" s="116">
        <v>2</v>
      </c>
    </row>
    <row r="47" spans="1:11">
      <c r="A47" s="111">
        <v>45</v>
      </c>
      <c r="B47" s="113" t="s">
        <v>266</v>
      </c>
      <c r="C47" s="111" t="s">
        <v>57</v>
      </c>
      <c r="D47" s="116">
        <v>4409</v>
      </c>
      <c r="E47" s="116">
        <v>4359</v>
      </c>
      <c r="F47" s="116">
        <v>4300</v>
      </c>
      <c r="G47" s="116">
        <v>4631</v>
      </c>
      <c r="H47" s="116">
        <v>5202</v>
      </c>
      <c r="I47" s="116">
        <v>5883</v>
      </c>
      <c r="J47" s="116">
        <v>6252</v>
      </c>
      <c r="K47" s="116">
        <v>6945</v>
      </c>
    </row>
    <row r="48" spans="1:11">
      <c r="A48" s="111">
        <v>46</v>
      </c>
      <c r="B48" s="113" t="s">
        <v>267</v>
      </c>
      <c r="C48" s="111" t="s">
        <v>57</v>
      </c>
      <c r="D48" s="116">
        <v>11197</v>
      </c>
      <c r="E48" s="116">
        <v>11699</v>
      </c>
      <c r="F48" s="116">
        <v>12820</v>
      </c>
      <c r="G48" s="116">
        <v>14223</v>
      </c>
      <c r="H48" s="116">
        <v>16460</v>
      </c>
      <c r="I48" s="116">
        <v>17031</v>
      </c>
      <c r="J48" s="116">
        <v>18607</v>
      </c>
      <c r="K48" s="116">
        <v>17914</v>
      </c>
    </row>
    <row r="49" spans="1:11">
      <c r="A49" s="111">
        <v>47</v>
      </c>
      <c r="B49" s="113" t="s">
        <v>268</v>
      </c>
      <c r="C49" s="111" t="s">
        <v>57</v>
      </c>
      <c r="D49" s="116">
        <v>28577</v>
      </c>
      <c r="E49" s="116">
        <v>29822</v>
      </c>
      <c r="F49" s="116">
        <v>27068</v>
      </c>
      <c r="G49" s="116">
        <v>30346</v>
      </c>
      <c r="H49" s="116">
        <v>32594</v>
      </c>
      <c r="I49" s="116">
        <v>34704</v>
      </c>
      <c r="J49" s="116">
        <v>35647</v>
      </c>
      <c r="K49" s="116">
        <v>35333</v>
      </c>
    </row>
    <row r="50" spans="1:11">
      <c r="A50" s="111">
        <v>48</v>
      </c>
      <c r="B50" s="113" t="s">
        <v>269</v>
      </c>
      <c r="C50" s="111" t="s">
        <v>57</v>
      </c>
      <c r="D50" s="116">
        <v>30366</v>
      </c>
      <c r="E50" s="116">
        <v>30821</v>
      </c>
      <c r="F50" s="116">
        <v>25539</v>
      </c>
      <c r="G50" s="116">
        <v>27777</v>
      </c>
      <c r="H50" s="116">
        <v>28393</v>
      </c>
      <c r="I50" s="116">
        <v>24436</v>
      </c>
      <c r="J50" s="116">
        <v>23142</v>
      </c>
      <c r="K50" s="116">
        <v>25827</v>
      </c>
    </row>
    <row r="51" spans="1:11">
      <c r="A51" s="111">
        <v>49</v>
      </c>
      <c r="B51" s="113" t="s">
        <v>270</v>
      </c>
      <c r="C51" s="111" t="s">
        <v>57</v>
      </c>
      <c r="D51" s="116">
        <v>33600</v>
      </c>
      <c r="E51" s="116">
        <v>32831</v>
      </c>
      <c r="F51" s="116">
        <v>31621</v>
      </c>
      <c r="G51" s="116">
        <v>35261</v>
      </c>
      <c r="H51" s="116">
        <v>36215</v>
      </c>
      <c r="I51" s="116">
        <v>40288</v>
      </c>
      <c r="J51" s="116">
        <v>42990</v>
      </c>
      <c r="K51" s="116">
        <v>43569</v>
      </c>
    </row>
    <row r="52" spans="1:11">
      <c r="A52" s="111">
        <v>50</v>
      </c>
      <c r="B52" s="113" t="s">
        <v>271</v>
      </c>
      <c r="C52" s="111" t="s">
        <v>57</v>
      </c>
      <c r="D52" s="116">
        <v>4255</v>
      </c>
      <c r="E52" s="116">
        <v>260</v>
      </c>
      <c r="F52" s="116">
        <v>1309</v>
      </c>
      <c r="G52" s="116">
        <v>246</v>
      </c>
      <c r="H52" s="116">
        <v>517</v>
      </c>
      <c r="I52" s="116">
        <v>241</v>
      </c>
      <c r="J52" s="116">
        <v>1301</v>
      </c>
      <c r="K52" s="116">
        <v>1721</v>
      </c>
    </row>
    <row r="53" spans="1:11">
      <c r="A53" s="111">
        <v>51</v>
      </c>
      <c r="B53" s="113" t="s">
        <v>272</v>
      </c>
      <c r="C53" s="111" t="s">
        <v>57</v>
      </c>
      <c r="D53" s="116">
        <v>394</v>
      </c>
      <c r="E53" s="116">
        <v>122</v>
      </c>
      <c r="F53" s="116">
        <v>387</v>
      </c>
      <c r="G53" s="116">
        <v>360</v>
      </c>
      <c r="H53" s="116">
        <v>357</v>
      </c>
      <c r="I53" s="116">
        <v>373</v>
      </c>
      <c r="J53" s="116">
        <v>370</v>
      </c>
      <c r="K53" s="116">
        <v>387</v>
      </c>
    </row>
    <row r="54" spans="1:11">
      <c r="A54" s="111">
        <v>52</v>
      </c>
      <c r="B54" s="113" t="s">
        <v>273</v>
      </c>
      <c r="C54" s="111" t="s">
        <v>57</v>
      </c>
      <c r="D54" s="116">
        <v>122</v>
      </c>
      <c r="E54" s="116">
        <v>122</v>
      </c>
      <c r="F54" s="116">
        <v>122</v>
      </c>
      <c r="G54" s="116">
        <v>125</v>
      </c>
      <c r="H54" s="116">
        <v>133</v>
      </c>
      <c r="I54" s="116">
        <v>126</v>
      </c>
      <c r="J54" s="116">
        <v>135</v>
      </c>
      <c r="K54" s="116">
        <v>136</v>
      </c>
    </row>
    <row r="55" spans="1:11">
      <c r="A55" s="111">
        <v>53</v>
      </c>
      <c r="B55" s="113" t="s">
        <v>274</v>
      </c>
      <c r="C55" s="111" t="s">
        <v>57</v>
      </c>
      <c r="D55" s="116">
        <v>81</v>
      </c>
      <c r="E55" s="116">
        <v>92</v>
      </c>
      <c r="F55" s="116">
        <v>77</v>
      </c>
      <c r="G55" s="116">
        <v>94</v>
      </c>
      <c r="H55" s="116">
        <v>103</v>
      </c>
      <c r="I55" s="116">
        <v>98</v>
      </c>
      <c r="J55" s="116">
        <v>99</v>
      </c>
      <c r="K55" s="116">
        <v>98</v>
      </c>
    </row>
    <row r="56" spans="1:11">
      <c r="A56" s="111">
        <v>54</v>
      </c>
      <c r="B56" s="113" t="s">
        <v>275</v>
      </c>
      <c r="C56" s="111" t="s">
        <v>57</v>
      </c>
      <c r="D56" s="116">
        <v>14</v>
      </c>
      <c r="E56" s="116">
        <v>13</v>
      </c>
      <c r="F56" s="116">
        <v>11</v>
      </c>
      <c r="G56" s="116">
        <v>19</v>
      </c>
      <c r="H56" s="116">
        <v>13</v>
      </c>
      <c r="I56" s="116">
        <v>27</v>
      </c>
      <c r="J56" s="116">
        <v>25</v>
      </c>
      <c r="K56" s="116">
        <v>25</v>
      </c>
    </row>
    <row r="57" spans="1:11">
      <c r="A57" s="111">
        <v>55</v>
      </c>
      <c r="B57" s="113" t="s">
        <v>223</v>
      </c>
      <c r="C57" s="111" t="s">
        <v>57</v>
      </c>
      <c r="D57" s="116">
        <v>7</v>
      </c>
      <c r="E57" s="116">
        <v>9</v>
      </c>
      <c r="F57" s="116">
        <v>3</v>
      </c>
      <c r="G57" s="116">
        <v>5</v>
      </c>
      <c r="H57" s="116">
        <v>8</v>
      </c>
      <c r="I57" s="116">
        <v>8</v>
      </c>
      <c r="J57" s="116">
        <v>9</v>
      </c>
      <c r="K57" s="116">
        <v>7</v>
      </c>
    </row>
    <row r="58" spans="1:11" ht="19.5" customHeight="1">
      <c r="A58" s="111">
        <v>58</v>
      </c>
      <c r="B58" s="113" t="s">
        <v>277</v>
      </c>
      <c r="C58" s="111" t="s">
        <v>295</v>
      </c>
      <c r="D58" s="116">
        <v>1492</v>
      </c>
      <c r="E58" s="116">
        <v>1402</v>
      </c>
      <c r="F58" s="116">
        <v>1569.3</v>
      </c>
      <c r="G58" s="116">
        <v>1575.7</v>
      </c>
      <c r="H58" s="116">
        <v>1440.4</v>
      </c>
      <c r="I58" s="116">
        <v>1502.2180000000001</v>
      </c>
      <c r="J58" s="116">
        <v>1482.4</v>
      </c>
      <c r="K58" s="116">
        <v>1423.5</v>
      </c>
    </row>
    <row r="59" spans="1:11">
      <c r="A59" s="111">
        <v>59</v>
      </c>
      <c r="B59" s="113" t="s">
        <v>278</v>
      </c>
      <c r="C59" s="111" t="s">
        <v>295</v>
      </c>
      <c r="D59" s="116">
        <v>1351</v>
      </c>
      <c r="E59" s="116">
        <v>1134</v>
      </c>
      <c r="F59" s="116">
        <v>1330</v>
      </c>
      <c r="G59" s="116">
        <v>1339</v>
      </c>
      <c r="H59" s="116">
        <v>1312.6</v>
      </c>
      <c r="I59" s="116">
        <v>1433.5</v>
      </c>
      <c r="J59" s="116">
        <v>1426.3</v>
      </c>
      <c r="K59" s="116">
        <v>1375.5</v>
      </c>
    </row>
    <row r="60" spans="1:11">
      <c r="A60" s="111">
        <v>60</v>
      </c>
      <c r="B60" s="113" t="s">
        <v>279</v>
      </c>
      <c r="C60" s="111" t="s">
        <v>295</v>
      </c>
      <c r="D60" s="116">
        <v>95</v>
      </c>
      <c r="E60" s="116">
        <v>131</v>
      </c>
      <c r="F60" s="116">
        <v>117.5</v>
      </c>
      <c r="G60" s="116">
        <v>86.7</v>
      </c>
      <c r="H60" s="116">
        <v>28.4</v>
      </c>
      <c r="I60" s="116">
        <v>51.9</v>
      </c>
      <c r="J60" s="116">
        <v>42.3</v>
      </c>
      <c r="K60" s="116">
        <v>29.5</v>
      </c>
    </row>
    <row r="61" spans="1:11">
      <c r="A61" s="111">
        <v>61</v>
      </c>
      <c r="B61" s="113" t="s">
        <v>280</v>
      </c>
      <c r="C61" s="111" t="s">
        <v>295</v>
      </c>
      <c r="D61" s="116">
        <v>44</v>
      </c>
      <c r="E61" s="116">
        <v>62</v>
      </c>
      <c r="F61" s="116">
        <v>81.8</v>
      </c>
      <c r="G61" s="116">
        <v>60</v>
      </c>
      <c r="H61" s="116">
        <v>13.4</v>
      </c>
      <c r="I61" s="116">
        <v>16.818000000000001</v>
      </c>
      <c r="J61" s="116">
        <v>13.832000000000001</v>
      </c>
      <c r="K61" s="116">
        <v>18.5</v>
      </c>
    </row>
    <row r="62" spans="1:11" ht="19.5" customHeight="1">
      <c r="A62" s="111">
        <v>62</v>
      </c>
      <c r="B62" s="113" t="s">
        <v>281</v>
      </c>
      <c r="C62" s="111" t="s">
        <v>296</v>
      </c>
      <c r="D62" s="116">
        <v>3780</v>
      </c>
      <c r="E62" s="116">
        <v>4876</v>
      </c>
      <c r="F62" s="116">
        <v>4442.5</v>
      </c>
      <c r="G62" s="116">
        <v>3327.3</v>
      </c>
      <c r="H62" s="116">
        <v>2526.3000000000002</v>
      </c>
      <c r="I62" s="116">
        <v>4911.1000000000004</v>
      </c>
      <c r="J62" s="116">
        <v>5535.9</v>
      </c>
      <c r="K62" s="116">
        <v>6191.3</v>
      </c>
    </row>
    <row r="63" spans="1:11">
      <c r="A63" s="111">
        <v>63</v>
      </c>
      <c r="B63" s="113" t="s">
        <v>278</v>
      </c>
      <c r="C63" s="111" t="s">
        <v>296</v>
      </c>
      <c r="D63" s="116">
        <v>2576</v>
      </c>
      <c r="E63" s="116">
        <v>2370</v>
      </c>
      <c r="F63" s="116">
        <v>2259</v>
      </c>
      <c r="G63" s="116">
        <v>2810.5</v>
      </c>
      <c r="H63" s="116">
        <v>2034.4</v>
      </c>
      <c r="I63" s="116">
        <v>3716.8</v>
      </c>
      <c r="J63" s="116">
        <v>4189.6000000000004</v>
      </c>
      <c r="K63" s="116">
        <v>4772</v>
      </c>
    </row>
    <row r="64" spans="1:11">
      <c r="A64" s="111">
        <v>64</v>
      </c>
      <c r="B64" s="113" t="s">
        <v>279</v>
      </c>
      <c r="C64" s="111" t="s">
        <v>296</v>
      </c>
      <c r="D64" s="116">
        <v>1140</v>
      </c>
      <c r="E64" s="116">
        <v>1654</v>
      </c>
      <c r="F64" s="116">
        <v>1288</v>
      </c>
      <c r="G64" s="116">
        <v>1271.5999999999999</v>
      </c>
      <c r="H64" s="116">
        <v>328.1</v>
      </c>
      <c r="I64" s="116">
        <v>1019.2</v>
      </c>
      <c r="J64" s="116">
        <v>1120</v>
      </c>
      <c r="K64" s="116">
        <v>1181</v>
      </c>
    </row>
    <row r="65" spans="1:11">
      <c r="A65" s="111">
        <v>65</v>
      </c>
      <c r="B65" s="113" t="s">
        <v>280</v>
      </c>
      <c r="C65" s="111" t="s">
        <v>296</v>
      </c>
      <c r="D65" s="116">
        <v>572</v>
      </c>
      <c r="E65" s="116">
        <v>732</v>
      </c>
      <c r="F65" s="116">
        <v>849</v>
      </c>
      <c r="G65" s="116">
        <v>486.8</v>
      </c>
      <c r="H65" s="116">
        <v>68.7</v>
      </c>
      <c r="I65" s="116">
        <v>175.1</v>
      </c>
      <c r="J65" s="116">
        <v>226.3</v>
      </c>
      <c r="K65" s="116">
        <v>238.3</v>
      </c>
    </row>
    <row r="66" spans="1:11">
      <c r="A66" s="111">
        <v>66</v>
      </c>
      <c r="B66" s="113" t="s">
        <v>282</v>
      </c>
      <c r="C66" s="111" t="s">
        <v>296</v>
      </c>
      <c r="D66" s="116">
        <v>9000</v>
      </c>
      <c r="E66" s="116">
        <v>6703.5</v>
      </c>
      <c r="F66" s="116">
        <v>10354.700000000001</v>
      </c>
      <c r="G66" s="116">
        <v>10694.1</v>
      </c>
      <c r="H66" s="116">
        <v>9500</v>
      </c>
      <c r="I66" s="116">
        <v>9500</v>
      </c>
      <c r="J66" s="116">
        <v>7073</v>
      </c>
      <c r="K66" s="116">
        <v>12527.5</v>
      </c>
    </row>
    <row r="67" spans="1:11">
      <c r="A67" s="111">
        <v>67</v>
      </c>
      <c r="B67" s="113" t="s">
        <v>306</v>
      </c>
      <c r="C67" s="111" t="s">
        <v>57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  <c r="I67" s="116"/>
      <c r="J67" s="116"/>
      <c r="K67" s="116"/>
    </row>
    <row r="68" spans="1:11">
      <c r="A68" s="111">
        <v>68</v>
      </c>
      <c r="B68" s="113" t="s">
        <v>284</v>
      </c>
      <c r="C68" s="111" t="s">
        <v>57</v>
      </c>
      <c r="D68" s="116">
        <v>2</v>
      </c>
      <c r="E68" s="116">
        <v>2</v>
      </c>
      <c r="F68" s="116">
        <v>2</v>
      </c>
      <c r="G68" s="116">
        <v>2</v>
      </c>
      <c r="H68" s="116">
        <v>2</v>
      </c>
      <c r="I68" s="116">
        <v>2</v>
      </c>
      <c r="J68" s="116">
        <v>2</v>
      </c>
      <c r="K68" s="116">
        <v>2</v>
      </c>
    </row>
    <row r="69" spans="1:11" ht="12.75" customHeight="1">
      <c r="A69" s="111">
        <v>69</v>
      </c>
      <c r="B69" s="113" t="s">
        <v>103</v>
      </c>
      <c r="C69" s="111" t="s">
        <v>57</v>
      </c>
      <c r="D69" s="109">
        <v>771</v>
      </c>
      <c r="E69" s="109">
        <v>697</v>
      </c>
      <c r="F69" s="109">
        <v>714</v>
      </c>
      <c r="G69" s="116">
        <v>672</v>
      </c>
      <c r="H69" s="116">
        <v>716</v>
      </c>
      <c r="I69" s="116">
        <v>746</v>
      </c>
      <c r="J69" s="116">
        <v>725</v>
      </c>
      <c r="K69" s="116">
        <v>672</v>
      </c>
    </row>
    <row r="70" spans="1:11">
      <c r="A70" s="111">
        <v>70</v>
      </c>
      <c r="B70" s="113" t="s">
        <v>104</v>
      </c>
      <c r="C70" s="111" t="s">
        <v>57</v>
      </c>
      <c r="D70" s="109">
        <v>51</v>
      </c>
      <c r="E70" s="109">
        <v>50</v>
      </c>
      <c r="F70" s="109">
        <v>51</v>
      </c>
      <c r="G70" s="116">
        <v>48</v>
      </c>
      <c r="H70" s="116">
        <v>49</v>
      </c>
      <c r="I70" s="116">
        <v>51</v>
      </c>
      <c r="J70" s="116">
        <v>51</v>
      </c>
      <c r="K70" s="116">
        <v>44</v>
      </c>
    </row>
    <row r="71" spans="1:11">
      <c r="A71" s="111">
        <v>71</v>
      </c>
      <c r="B71" s="113" t="s">
        <v>285</v>
      </c>
      <c r="C71" s="111" t="s">
        <v>57</v>
      </c>
      <c r="D71" s="116">
        <v>1</v>
      </c>
      <c r="E71" s="116">
        <v>1</v>
      </c>
      <c r="F71" s="116">
        <v>1</v>
      </c>
      <c r="G71" s="116">
        <v>1</v>
      </c>
      <c r="H71" s="116">
        <v>1</v>
      </c>
      <c r="I71" s="116">
        <v>1</v>
      </c>
      <c r="J71" s="116">
        <v>1</v>
      </c>
      <c r="K71" s="116">
        <v>1</v>
      </c>
    </row>
    <row r="72" spans="1:11">
      <c r="A72" s="111">
        <v>72</v>
      </c>
      <c r="B72" s="113" t="s">
        <v>286</v>
      </c>
      <c r="C72" s="111" t="s">
        <v>57</v>
      </c>
      <c r="D72" s="116">
        <v>4</v>
      </c>
      <c r="E72" s="116">
        <v>5</v>
      </c>
      <c r="F72" s="116">
        <v>3</v>
      </c>
      <c r="G72" s="116">
        <v>1</v>
      </c>
      <c r="H72" s="116">
        <v>2</v>
      </c>
      <c r="I72" s="116">
        <v>2</v>
      </c>
      <c r="J72" s="116">
        <v>1</v>
      </c>
      <c r="K72" s="116">
        <v>2</v>
      </c>
    </row>
    <row r="73" spans="1:11">
      <c r="A73" s="111">
        <v>73</v>
      </c>
      <c r="B73" s="113" t="s">
        <v>287</v>
      </c>
      <c r="C73" s="111" t="s">
        <v>57</v>
      </c>
      <c r="D73" s="116">
        <v>19</v>
      </c>
      <c r="E73" s="116">
        <v>15</v>
      </c>
      <c r="F73" s="116">
        <v>15</v>
      </c>
      <c r="G73" s="116">
        <v>9</v>
      </c>
      <c r="H73" s="116">
        <v>9</v>
      </c>
      <c r="I73" s="116">
        <v>17</v>
      </c>
      <c r="J73" s="116">
        <v>19</v>
      </c>
      <c r="K73" s="116">
        <v>19</v>
      </c>
    </row>
    <row r="74" spans="1:11">
      <c r="A74" s="111">
        <v>74</v>
      </c>
      <c r="B74" s="113" t="s">
        <v>139</v>
      </c>
      <c r="C74" s="111" t="s">
        <v>57</v>
      </c>
      <c r="D74" s="116">
        <v>0</v>
      </c>
      <c r="E74" s="116">
        <v>0</v>
      </c>
      <c r="F74" s="116">
        <v>0</v>
      </c>
      <c r="G74" s="116">
        <v>0</v>
      </c>
      <c r="H74" s="116">
        <v>0</v>
      </c>
      <c r="I74" s="116">
        <v>0</v>
      </c>
      <c r="J74" s="116">
        <v>0</v>
      </c>
      <c r="K74" s="116">
        <v>1</v>
      </c>
    </row>
    <row r="75" spans="1:11">
      <c r="A75" s="111">
        <v>75</v>
      </c>
      <c r="B75" s="113" t="s">
        <v>292</v>
      </c>
      <c r="C75" s="111" t="s">
        <v>57</v>
      </c>
      <c r="D75" s="116">
        <v>14</v>
      </c>
      <c r="E75" s="116">
        <v>16</v>
      </c>
      <c r="F75" s="116">
        <v>16</v>
      </c>
      <c r="G75" s="116">
        <v>14</v>
      </c>
      <c r="H75" s="116">
        <v>6</v>
      </c>
      <c r="I75" s="116">
        <v>8</v>
      </c>
      <c r="J75" s="116">
        <v>30</v>
      </c>
      <c r="K75" s="116">
        <v>20</v>
      </c>
    </row>
  </sheetData>
  <mergeCells count="4">
    <mergeCell ref="D3:K3"/>
    <mergeCell ref="D4:K4"/>
    <mergeCell ref="D5:K5"/>
    <mergeCell ref="A1:K1"/>
  </mergeCells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75"/>
  <sheetViews>
    <sheetView zoomScaleNormal="100" workbookViewId="0">
      <selection activeCell="P14" sqref="P14"/>
    </sheetView>
  </sheetViews>
  <sheetFormatPr defaultRowHeight="12.75"/>
  <cols>
    <col min="1" max="1" width="4.140625" style="131" customWidth="1"/>
    <col min="2" max="2" width="39" style="130" customWidth="1"/>
    <col min="3" max="3" width="8.140625" style="131" customWidth="1"/>
    <col min="4" max="4" width="7" style="130" customWidth="1"/>
    <col min="5" max="6" width="8.140625" style="130" bestFit="1" customWidth="1"/>
    <col min="7" max="7" width="7.42578125" style="130" customWidth="1"/>
    <col min="8" max="8" width="7.5703125" style="130" bestFit="1" customWidth="1"/>
    <col min="9" max="9" width="11.7109375" style="130" bestFit="1" customWidth="1"/>
    <col min="10" max="11" width="9.5703125" style="130" bestFit="1" customWidth="1"/>
    <col min="12" max="16384" width="9.140625" style="130"/>
  </cols>
  <sheetData>
    <row r="1" spans="1:11" ht="24.75" customHeight="1">
      <c r="A1" s="166" t="s">
        <v>322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>
      <c r="A2" s="111" t="s">
        <v>0</v>
      </c>
      <c r="B2" s="111" t="s">
        <v>224</v>
      </c>
      <c r="C2" s="111" t="s">
        <v>309</v>
      </c>
      <c r="D2" s="112" t="s">
        <v>117</v>
      </c>
      <c r="E2" s="112" t="s">
        <v>136</v>
      </c>
      <c r="F2" s="112" t="s">
        <v>189</v>
      </c>
      <c r="G2" s="112" t="s">
        <v>190</v>
      </c>
      <c r="H2" s="112" t="s">
        <v>191</v>
      </c>
      <c r="I2" s="112" t="s">
        <v>220</v>
      </c>
      <c r="J2" s="112" t="s">
        <v>221</v>
      </c>
      <c r="K2" s="112" t="s">
        <v>222</v>
      </c>
    </row>
    <row r="3" spans="1:11">
      <c r="A3" s="111">
        <v>1</v>
      </c>
      <c r="B3" s="113" t="s">
        <v>225</v>
      </c>
      <c r="C3" s="111" t="s">
        <v>57</v>
      </c>
      <c r="D3" s="165">
        <v>1931</v>
      </c>
      <c r="E3" s="165"/>
      <c r="F3" s="165"/>
      <c r="G3" s="165"/>
      <c r="H3" s="165"/>
      <c r="I3" s="165"/>
      <c r="J3" s="165"/>
      <c r="K3" s="165"/>
    </row>
    <row r="4" spans="1:11">
      <c r="A4" s="111">
        <v>2</v>
      </c>
      <c r="B4" s="113" t="s">
        <v>226</v>
      </c>
      <c r="C4" s="111" t="s">
        <v>57</v>
      </c>
      <c r="D4" s="165">
        <v>5</v>
      </c>
      <c r="E4" s="165"/>
      <c r="F4" s="165"/>
      <c r="G4" s="165"/>
      <c r="H4" s="165"/>
      <c r="I4" s="165"/>
      <c r="J4" s="165"/>
      <c r="K4" s="165"/>
    </row>
    <row r="5" spans="1:11">
      <c r="A5" s="111">
        <v>3</v>
      </c>
      <c r="B5" s="113" t="s">
        <v>227</v>
      </c>
      <c r="C5" s="111" t="s">
        <v>293</v>
      </c>
      <c r="D5" s="165">
        <v>2455</v>
      </c>
      <c r="E5" s="165"/>
      <c r="F5" s="165"/>
      <c r="G5" s="165"/>
      <c r="H5" s="165"/>
      <c r="I5" s="165"/>
      <c r="J5" s="165"/>
      <c r="K5" s="165"/>
    </row>
    <row r="6" spans="1:11">
      <c r="A6" s="111">
        <v>4</v>
      </c>
      <c r="B6" s="115" t="s">
        <v>228</v>
      </c>
      <c r="C6" s="111" t="s">
        <v>57</v>
      </c>
      <c r="D6" s="116">
        <v>3144</v>
      </c>
      <c r="E6" s="116">
        <v>3104</v>
      </c>
      <c r="F6" s="116">
        <v>3132</v>
      </c>
      <c r="G6" s="116">
        <v>3178</v>
      </c>
      <c r="H6" s="116">
        <f>H7+H8</f>
        <v>3154</v>
      </c>
      <c r="I6" s="117">
        <v>3156</v>
      </c>
      <c r="J6" s="117">
        <v>3158</v>
      </c>
      <c r="K6" s="117">
        <v>3152</v>
      </c>
    </row>
    <row r="7" spans="1:11">
      <c r="A7" s="111">
        <v>5</v>
      </c>
      <c r="B7" s="113" t="s">
        <v>229</v>
      </c>
      <c r="C7" s="111" t="s">
        <v>57</v>
      </c>
      <c r="D7" s="116">
        <v>1567</v>
      </c>
      <c r="E7" s="116">
        <v>1547</v>
      </c>
      <c r="F7" s="116">
        <v>1557</v>
      </c>
      <c r="G7" s="116">
        <v>1602</v>
      </c>
      <c r="H7" s="116">
        <v>1592</v>
      </c>
      <c r="I7" s="117">
        <v>1595</v>
      </c>
      <c r="J7" s="117">
        <v>1592</v>
      </c>
      <c r="K7" s="117">
        <v>1582</v>
      </c>
    </row>
    <row r="8" spans="1:11">
      <c r="A8" s="111">
        <v>6</v>
      </c>
      <c r="B8" s="113" t="s">
        <v>298</v>
      </c>
      <c r="C8" s="111" t="s">
        <v>57</v>
      </c>
      <c r="D8" s="116">
        <v>1577</v>
      </c>
      <c r="E8" s="116">
        <v>1557</v>
      </c>
      <c r="F8" s="116">
        <v>1575</v>
      </c>
      <c r="G8" s="116">
        <v>1576</v>
      </c>
      <c r="H8" s="116">
        <v>1562</v>
      </c>
      <c r="I8" s="116">
        <v>1561</v>
      </c>
      <c r="J8" s="116">
        <v>1566</v>
      </c>
      <c r="K8" s="116">
        <v>1570</v>
      </c>
    </row>
    <row r="9" spans="1:11">
      <c r="A9" s="111">
        <v>7</v>
      </c>
      <c r="B9" s="113" t="s">
        <v>232</v>
      </c>
      <c r="C9" s="111" t="s">
        <v>214</v>
      </c>
      <c r="D9" s="118">
        <v>1.280651731160896</v>
      </c>
      <c r="E9" s="118">
        <v>1.264358452138493</v>
      </c>
      <c r="F9" s="118">
        <v>1.2757637474541752</v>
      </c>
      <c r="G9" s="118">
        <v>1.3</v>
      </c>
      <c r="H9" s="118">
        <v>1.3</v>
      </c>
      <c r="I9" s="118">
        <f>I6/$D$5</f>
        <v>1.2855397148676171</v>
      </c>
      <c r="J9" s="118">
        <f t="shared" ref="J9:K9" si="0">J6/$D$5</f>
        <v>1.2863543788187373</v>
      </c>
      <c r="K9" s="118">
        <f t="shared" si="0"/>
        <v>1.2839103869653767</v>
      </c>
    </row>
    <row r="10" spans="1:11">
      <c r="A10" s="111">
        <v>8</v>
      </c>
      <c r="B10" s="113" t="s">
        <v>299</v>
      </c>
      <c r="C10" s="111" t="s">
        <v>57</v>
      </c>
      <c r="D10" s="116">
        <v>1056</v>
      </c>
      <c r="E10" s="116">
        <v>1025</v>
      </c>
      <c r="F10" s="116">
        <v>1045</v>
      </c>
      <c r="G10" s="116">
        <v>1052</v>
      </c>
      <c r="H10" s="116">
        <v>1037</v>
      </c>
      <c r="I10" s="116">
        <v>1075</v>
      </c>
      <c r="J10" s="116">
        <v>1091</v>
      </c>
      <c r="K10" s="116">
        <v>1074</v>
      </c>
    </row>
    <row r="11" spans="1:11">
      <c r="A11" s="111">
        <v>9</v>
      </c>
      <c r="B11" s="113" t="s">
        <v>234</v>
      </c>
      <c r="C11" s="111" t="s">
        <v>57</v>
      </c>
      <c r="D11" s="116">
        <v>1249</v>
      </c>
      <c r="E11" s="116">
        <v>1227</v>
      </c>
      <c r="F11" s="116">
        <v>1208</v>
      </c>
      <c r="G11" s="116">
        <v>1446</v>
      </c>
      <c r="H11" s="116">
        <v>1149</v>
      </c>
      <c r="I11" s="116">
        <v>1113</v>
      </c>
      <c r="J11" s="116">
        <v>1080</v>
      </c>
      <c r="K11" s="116">
        <v>1074</v>
      </c>
    </row>
    <row r="12" spans="1:11">
      <c r="A12" s="111">
        <v>10</v>
      </c>
      <c r="B12" s="113" t="s">
        <v>235</v>
      </c>
      <c r="C12" s="111" t="s">
        <v>57</v>
      </c>
      <c r="D12" s="116">
        <v>1895</v>
      </c>
      <c r="E12" s="116">
        <v>1877</v>
      </c>
      <c r="F12" s="116">
        <v>1924</v>
      </c>
      <c r="G12" s="116">
        <v>1732</v>
      </c>
      <c r="H12" s="116">
        <v>2005</v>
      </c>
      <c r="I12" s="116">
        <v>2043</v>
      </c>
      <c r="J12" s="116">
        <v>2078</v>
      </c>
      <c r="K12" s="116">
        <v>2078</v>
      </c>
    </row>
    <row r="13" spans="1:11">
      <c r="A13" s="111">
        <v>11</v>
      </c>
      <c r="B13" s="113" t="s">
        <v>300</v>
      </c>
      <c r="C13" s="111" t="s">
        <v>57</v>
      </c>
      <c r="D13" s="116">
        <v>1019</v>
      </c>
      <c r="E13" s="116">
        <v>1018</v>
      </c>
      <c r="F13" s="116">
        <v>1018</v>
      </c>
      <c r="G13" s="116">
        <v>1036</v>
      </c>
      <c r="H13" s="116">
        <v>1045</v>
      </c>
      <c r="I13" s="116">
        <v>1035</v>
      </c>
      <c r="J13" s="116">
        <v>1045</v>
      </c>
      <c r="K13" s="116">
        <v>1049</v>
      </c>
    </row>
    <row r="14" spans="1:11">
      <c r="A14" s="111">
        <v>12</v>
      </c>
      <c r="B14" s="113" t="s">
        <v>237</v>
      </c>
      <c r="C14" s="111" t="s">
        <v>57</v>
      </c>
      <c r="D14" s="116">
        <v>420</v>
      </c>
      <c r="E14" s="116">
        <v>417</v>
      </c>
      <c r="F14" s="116">
        <v>412</v>
      </c>
      <c r="G14" s="116">
        <v>491</v>
      </c>
      <c r="H14" s="116">
        <v>389</v>
      </c>
      <c r="I14" s="116">
        <v>385</v>
      </c>
      <c r="J14" s="116">
        <v>376</v>
      </c>
      <c r="K14" s="116">
        <v>367</v>
      </c>
    </row>
    <row r="15" spans="1:11">
      <c r="A15" s="111">
        <v>13</v>
      </c>
      <c r="B15" s="113" t="s">
        <v>301</v>
      </c>
      <c r="C15" s="111" t="s">
        <v>57</v>
      </c>
      <c r="D15" s="116">
        <v>599</v>
      </c>
      <c r="E15" s="116">
        <v>601</v>
      </c>
      <c r="F15" s="116">
        <v>606</v>
      </c>
      <c r="G15" s="116">
        <v>545</v>
      </c>
      <c r="H15" s="116">
        <v>656</v>
      </c>
      <c r="I15" s="116">
        <v>650</v>
      </c>
      <c r="J15" s="116">
        <v>669</v>
      </c>
      <c r="K15" s="116">
        <v>682</v>
      </c>
    </row>
    <row r="16" spans="1:11">
      <c r="A16" s="111">
        <v>14</v>
      </c>
      <c r="B16" s="113" t="s">
        <v>239</v>
      </c>
      <c r="C16" s="111" t="s">
        <v>57</v>
      </c>
      <c r="D16" s="116">
        <v>193</v>
      </c>
      <c r="E16" s="116">
        <v>141</v>
      </c>
      <c r="F16" s="116">
        <v>139</v>
      </c>
      <c r="G16" s="116">
        <f>G17+G18</f>
        <v>87</v>
      </c>
      <c r="H16" s="116">
        <f>H17+H18</f>
        <v>151</v>
      </c>
      <c r="I16" s="116">
        <v>111</v>
      </c>
      <c r="J16" s="116">
        <v>95</v>
      </c>
      <c r="K16" s="116">
        <v>93</v>
      </c>
    </row>
    <row r="17" spans="1:11">
      <c r="A17" s="111">
        <v>15</v>
      </c>
      <c r="B17" s="113" t="s">
        <v>229</v>
      </c>
      <c r="C17" s="111" t="s">
        <v>57</v>
      </c>
      <c r="D17" s="116">
        <v>61</v>
      </c>
      <c r="E17" s="116">
        <v>57</v>
      </c>
      <c r="F17" s="116">
        <v>12</v>
      </c>
      <c r="G17" s="116">
        <v>12</v>
      </c>
      <c r="H17" s="116">
        <v>38</v>
      </c>
      <c r="I17" s="116">
        <v>24</v>
      </c>
      <c r="J17" s="116">
        <v>15</v>
      </c>
      <c r="K17" s="116">
        <v>24</v>
      </c>
    </row>
    <row r="18" spans="1:11">
      <c r="A18" s="111">
        <v>16</v>
      </c>
      <c r="B18" s="113" t="s">
        <v>298</v>
      </c>
      <c r="C18" s="111" t="s">
        <v>57</v>
      </c>
      <c r="D18" s="116">
        <v>132</v>
      </c>
      <c r="E18" s="116">
        <v>84</v>
      </c>
      <c r="F18" s="116">
        <v>127</v>
      </c>
      <c r="G18" s="116">
        <v>75</v>
      </c>
      <c r="H18" s="116">
        <v>113</v>
      </c>
      <c r="I18" s="116">
        <v>87</v>
      </c>
      <c r="J18" s="116">
        <v>80</v>
      </c>
      <c r="K18" s="116">
        <v>69</v>
      </c>
    </row>
    <row r="19" spans="1:11">
      <c r="A19" s="111">
        <v>17</v>
      </c>
      <c r="B19" s="113" t="s">
        <v>240</v>
      </c>
      <c r="C19" s="111" t="s">
        <v>57</v>
      </c>
      <c r="D19" s="116">
        <v>2</v>
      </c>
      <c r="E19" s="116">
        <v>4</v>
      </c>
      <c r="F19" s="116">
        <v>5</v>
      </c>
      <c r="G19" s="116">
        <v>3</v>
      </c>
      <c r="H19" s="116">
        <v>2</v>
      </c>
      <c r="I19" s="116">
        <v>1</v>
      </c>
      <c r="J19" s="116">
        <v>0</v>
      </c>
      <c r="K19" s="116">
        <v>2</v>
      </c>
    </row>
    <row r="20" spans="1:11">
      <c r="A20" s="111">
        <v>18</v>
      </c>
      <c r="B20" s="113" t="s">
        <v>241</v>
      </c>
      <c r="C20" s="111" t="s">
        <v>57</v>
      </c>
      <c r="D20" s="116">
        <v>35</v>
      </c>
      <c r="E20" s="116">
        <v>29</v>
      </c>
      <c r="F20" s="116">
        <v>38</v>
      </c>
      <c r="G20" s="116">
        <v>37</v>
      </c>
      <c r="H20" s="116">
        <v>30</v>
      </c>
      <c r="I20" s="116">
        <v>19</v>
      </c>
      <c r="J20" s="116">
        <v>17</v>
      </c>
      <c r="K20" s="116">
        <v>26</v>
      </c>
    </row>
    <row r="21" spans="1:11">
      <c r="A21" s="111">
        <v>19</v>
      </c>
      <c r="B21" s="113" t="s">
        <v>242</v>
      </c>
      <c r="C21" s="111" t="s">
        <v>57</v>
      </c>
      <c r="D21" s="116">
        <v>135</v>
      </c>
      <c r="E21" s="116">
        <v>113</v>
      </c>
      <c r="F21" s="116">
        <v>114</v>
      </c>
      <c r="G21" s="116">
        <v>113</v>
      </c>
      <c r="H21" s="116">
        <v>111</v>
      </c>
      <c r="I21" s="116">
        <v>59</v>
      </c>
      <c r="J21" s="116">
        <v>118</v>
      </c>
      <c r="K21" s="116">
        <v>96</v>
      </c>
    </row>
    <row r="22" spans="1:11">
      <c r="A22" s="111">
        <v>20</v>
      </c>
      <c r="B22" s="113" t="s">
        <v>229</v>
      </c>
      <c r="C22" s="111" t="s">
        <v>57</v>
      </c>
      <c r="D22" s="116">
        <v>91</v>
      </c>
      <c r="E22" s="116">
        <v>70</v>
      </c>
      <c r="F22" s="116">
        <v>67</v>
      </c>
      <c r="G22" s="116">
        <f>G21-G23</f>
        <v>71</v>
      </c>
      <c r="H22" s="116">
        <f>H21-H23</f>
        <v>75</v>
      </c>
      <c r="I22" s="116"/>
      <c r="J22" s="116"/>
      <c r="K22" s="116">
        <v>58</v>
      </c>
    </row>
    <row r="23" spans="1:11">
      <c r="A23" s="111">
        <v>21</v>
      </c>
      <c r="B23" s="113" t="s">
        <v>298</v>
      </c>
      <c r="C23" s="111" t="s">
        <v>57</v>
      </c>
      <c r="D23" s="116">
        <v>44</v>
      </c>
      <c r="E23" s="116">
        <v>43</v>
      </c>
      <c r="F23" s="116">
        <v>47</v>
      </c>
      <c r="G23" s="116">
        <v>42</v>
      </c>
      <c r="H23" s="116">
        <v>36</v>
      </c>
      <c r="I23" s="116"/>
      <c r="J23" s="116"/>
      <c r="K23" s="116">
        <v>38</v>
      </c>
    </row>
    <row r="24" spans="1:11">
      <c r="A24" s="111">
        <v>22</v>
      </c>
      <c r="B24" s="113" t="s">
        <v>243</v>
      </c>
      <c r="C24" s="111" t="s">
        <v>57</v>
      </c>
      <c r="D24" s="116">
        <v>56</v>
      </c>
      <c r="E24" s="116">
        <v>61</v>
      </c>
      <c r="F24" s="116">
        <v>91</v>
      </c>
      <c r="G24" s="116">
        <v>66</v>
      </c>
      <c r="H24" s="116">
        <v>76</v>
      </c>
      <c r="I24" s="116">
        <v>56</v>
      </c>
      <c r="J24" s="116">
        <v>65</v>
      </c>
      <c r="K24" s="116">
        <v>63</v>
      </c>
    </row>
    <row r="25" spans="1:11">
      <c r="A25" s="111">
        <v>23</v>
      </c>
      <c r="B25" s="113" t="s">
        <v>244</v>
      </c>
      <c r="C25" s="111" t="s">
        <v>57</v>
      </c>
      <c r="D25" s="116">
        <v>20</v>
      </c>
      <c r="E25" s="116">
        <v>33</v>
      </c>
      <c r="F25" s="116">
        <v>11</v>
      </c>
      <c r="G25" s="116">
        <v>16</v>
      </c>
      <c r="H25" s="116">
        <v>21</v>
      </c>
      <c r="I25" s="116">
        <v>17</v>
      </c>
      <c r="J25" s="116">
        <v>24</v>
      </c>
      <c r="K25" s="116">
        <v>23</v>
      </c>
    </row>
    <row r="26" spans="1:11">
      <c r="A26" s="111">
        <v>24</v>
      </c>
      <c r="B26" s="113" t="s">
        <v>245</v>
      </c>
      <c r="C26" s="111" t="s">
        <v>57</v>
      </c>
      <c r="D26" s="116">
        <f t="shared" ref="D26:E26" si="1">D24-D25</f>
        <v>36</v>
      </c>
      <c r="E26" s="116">
        <f t="shared" si="1"/>
        <v>28</v>
      </c>
      <c r="F26" s="116">
        <f>F24-F25</f>
        <v>80</v>
      </c>
      <c r="G26" s="116">
        <f t="shared" ref="G26:H26" si="2">G24-G25</f>
        <v>50</v>
      </c>
      <c r="H26" s="116">
        <f t="shared" si="2"/>
        <v>55</v>
      </c>
      <c r="I26" s="116">
        <v>39</v>
      </c>
      <c r="J26" s="116">
        <v>41</v>
      </c>
      <c r="K26" s="116">
        <v>40</v>
      </c>
    </row>
    <row r="27" spans="1:11">
      <c r="A27" s="111">
        <v>25</v>
      </c>
      <c r="B27" s="113" t="s">
        <v>63</v>
      </c>
      <c r="C27" s="111" t="s">
        <v>57</v>
      </c>
      <c r="D27" s="116">
        <v>12</v>
      </c>
      <c r="E27" s="116">
        <v>9</v>
      </c>
      <c r="F27" s="116">
        <v>6</v>
      </c>
      <c r="G27" s="116">
        <v>6</v>
      </c>
      <c r="H27" s="116">
        <v>8</v>
      </c>
      <c r="I27" s="116">
        <v>8</v>
      </c>
      <c r="J27" s="116">
        <v>7</v>
      </c>
      <c r="K27" s="116">
        <v>11</v>
      </c>
    </row>
    <row r="28" spans="1:11">
      <c r="A28" s="111">
        <v>26</v>
      </c>
      <c r="B28" s="113" t="s">
        <v>64</v>
      </c>
      <c r="C28" s="111" t="s">
        <v>57</v>
      </c>
      <c r="D28" s="116">
        <v>0</v>
      </c>
      <c r="E28" s="116">
        <v>3</v>
      </c>
      <c r="F28" s="116">
        <v>1</v>
      </c>
      <c r="G28" s="116">
        <v>1</v>
      </c>
      <c r="H28" s="116">
        <v>0</v>
      </c>
      <c r="I28" s="116">
        <v>0</v>
      </c>
      <c r="J28" s="116">
        <v>3</v>
      </c>
      <c r="K28" s="116">
        <v>0</v>
      </c>
    </row>
    <row r="29" spans="1:11">
      <c r="A29" s="111">
        <v>27</v>
      </c>
      <c r="B29" s="113" t="s">
        <v>302</v>
      </c>
      <c r="C29" s="111" t="s">
        <v>57</v>
      </c>
      <c r="D29" s="116">
        <v>18</v>
      </c>
      <c r="E29" s="116">
        <v>30</v>
      </c>
      <c r="F29" s="116">
        <v>75</v>
      </c>
      <c r="G29" s="116">
        <v>54</v>
      </c>
      <c r="H29" s="116">
        <v>37</v>
      </c>
      <c r="I29" s="116"/>
      <c r="J29" s="116"/>
      <c r="K29" s="116"/>
    </row>
    <row r="30" spans="1:11">
      <c r="A30" s="111">
        <v>28</v>
      </c>
      <c r="B30" s="113" t="s">
        <v>303</v>
      </c>
      <c r="C30" s="111" t="s">
        <v>57</v>
      </c>
      <c r="D30" s="116">
        <v>65</v>
      </c>
      <c r="E30" s="116">
        <v>91</v>
      </c>
      <c r="F30" s="116">
        <v>145</v>
      </c>
      <c r="G30" s="116">
        <v>76</v>
      </c>
      <c r="H30" s="116">
        <v>85</v>
      </c>
      <c r="I30" s="116"/>
      <c r="J30" s="116"/>
      <c r="K30" s="116"/>
    </row>
    <row r="31" spans="1:11">
      <c r="A31" s="111">
        <v>29</v>
      </c>
      <c r="B31" s="113" t="s">
        <v>304</v>
      </c>
      <c r="C31" s="111" t="s">
        <v>57</v>
      </c>
      <c r="D31" s="116">
        <v>1213</v>
      </c>
      <c r="E31" s="116">
        <v>1213</v>
      </c>
      <c r="F31" s="111" t="s">
        <v>65</v>
      </c>
      <c r="G31" s="116"/>
      <c r="H31" s="111"/>
      <c r="I31" s="116"/>
      <c r="J31" s="116"/>
      <c r="K31" s="116"/>
    </row>
    <row r="32" spans="1:11">
      <c r="A32" s="111">
        <v>30</v>
      </c>
      <c r="B32" s="113" t="s">
        <v>94</v>
      </c>
      <c r="C32" s="111" t="s">
        <v>57</v>
      </c>
      <c r="D32" s="116">
        <v>2016</v>
      </c>
      <c r="E32" s="116">
        <v>2059</v>
      </c>
      <c r="F32" s="116">
        <v>2052</v>
      </c>
      <c r="G32" s="116">
        <v>1889</v>
      </c>
      <c r="H32" s="116">
        <v>1885</v>
      </c>
      <c r="I32" s="116"/>
      <c r="J32" s="116"/>
      <c r="K32" s="116"/>
    </row>
    <row r="33" spans="1:11">
      <c r="A33" s="111">
        <v>31</v>
      </c>
      <c r="B33" s="113" t="s">
        <v>249</v>
      </c>
      <c r="C33" s="111" t="s">
        <v>57</v>
      </c>
      <c r="D33" s="116">
        <v>1088</v>
      </c>
      <c r="E33" s="116">
        <v>1088</v>
      </c>
      <c r="F33" s="111" t="s">
        <v>65</v>
      </c>
      <c r="G33" s="111" t="s">
        <v>65</v>
      </c>
      <c r="H33" s="111" t="s">
        <v>65</v>
      </c>
      <c r="I33" s="116"/>
      <c r="J33" s="116"/>
      <c r="K33" s="116"/>
    </row>
    <row r="34" spans="1:11">
      <c r="A34" s="111">
        <v>32</v>
      </c>
      <c r="B34" s="113" t="s">
        <v>250</v>
      </c>
      <c r="C34" s="111" t="s">
        <v>57</v>
      </c>
      <c r="D34" s="116">
        <v>125</v>
      </c>
      <c r="E34" s="116">
        <v>125</v>
      </c>
      <c r="F34" s="111" t="s">
        <v>65</v>
      </c>
      <c r="G34" s="111" t="s">
        <v>65</v>
      </c>
      <c r="H34" s="111" t="s">
        <v>65</v>
      </c>
      <c r="I34" s="116"/>
      <c r="J34" s="116"/>
      <c r="K34" s="116"/>
    </row>
    <row r="35" spans="1:11">
      <c r="A35" s="111">
        <v>33</v>
      </c>
      <c r="B35" s="113" t="s">
        <v>305</v>
      </c>
      <c r="C35" s="111" t="s">
        <v>214</v>
      </c>
      <c r="D35" s="120">
        <f t="shared" ref="D35:E35" si="3">+D34/D31*100</f>
        <v>10.305028854080792</v>
      </c>
      <c r="E35" s="120">
        <f t="shared" si="3"/>
        <v>10.305028854080792</v>
      </c>
      <c r="F35" s="111" t="s">
        <v>65</v>
      </c>
      <c r="G35" s="121" t="s">
        <v>65</v>
      </c>
      <c r="H35" s="111" t="s">
        <v>65</v>
      </c>
      <c r="I35" s="116"/>
      <c r="J35" s="116"/>
      <c r="K35" s="116"/>
    </row>
    <row r="36" spans="1:11">
      <c r="A36" s="111">
        <v>34</v>
      </c>
      <c r="B36" s="113" t="s">
        <v>255</v>
      </c>
      <c r="C36" s="111" t="s">
        <v>294</v>
      </c>
      <c r="D36" s="116">
        <v>25.6</v>
      </c>
      <c r="E36" s="116">
        <v>53.5</v>
      </c>
      <c r="F36" s="116">
        <v>69.2</v>
      </c>
      <c r="G36" s="116">
        <v>61.4</v>
      </c>
      <c r="H36" s="116">
        <v>50.3</v>
      </c>
      <c r="I36" s="116">
        <v>175.6</v>
      </c>
      <c r="J36" s="116">
        <v>172.4</v>
      </c>
      <c r="K36" s="116">
        <v>228.6</v>
      </c>
    </row>
    <row r="37" spans="1:11" ht="12.75" customHeight="1">
      <c r="A37" s="111">
        <v>35</v>
      </c>
      <c r="B37" s="113" t="s">
        <v>256</v>
      </c>
      <c r="C37" s="111" t="s">
        <v>294</v>
      </c>
      <c r="D37" s="116">
        <v>188.1</v>
      </c>
      <c r="E37" s="116">
        <v>271.10000000000002</v>
      </c>
      <c r="F37" s="116">
        <v>472.8</v>
      </c>
      <c r="G37" s="116">
        <v>497.9</v>
      </c>
      <c r="H37" s="116">
        <v>461.6</v>
      </c>
      <c r="I37" s="116">
        <v>515.79999999999995</v>
      </c>
      <c r="J37" s="116">
        <v>436.2</v>
      </c>
      <c r="K37" s="116">
        <v>468.8</v>
      </c>
    </row>
    <row r="38" spans="1:11" ht="17.25" customHeight="1">
      <c r="A38" s="111">
        <v>36</v>
      </c>
      <c r="B38" s="113" t="s">
        <v>257</v>
      </c>
      <c r="C38" s="111" t="s">
        <v>294</v>
      </c>
      <c r="D38" s="116">
        <v>162.5</v>
      </c>
      <c r="E38" s="116">
        <v>217.6</v>
      </c>
      <c r="F38" s="116">
        <v>457.6</v>
      </c>
      <c r="G38" s="116">
        <v>440.9</v>
      </c>
      <c r="H38" s="116">
        <v>259.39999999999998</v>
      </c>
      <c r="I38" s="116">
        <v>238.4</v>
      </c>
      <c r="J38" s="116">
        <v>269.39999999999998</v>
      </c>
      <c r="K38" s="116">
        <v>232.4</v>
      </c>
    </row>
    <row r="39" spans="1:11">
      <c r="A39" s="111">
        <v>37</v>
      </c>
      <c r="B39" s="113" t="s">
        <v>259</v>
      </c>
      <c r="C39" s="111" t="s">
        <v>57</v>
      </c>
      <c r="D39" s="116">
        <v>576</v>
      </c>
      <c r="E39" s="116">
        <v>573</v>
      </c>
      <c r="F39" s="116">
        <v>585</v>
      </c>
      <c r="G39" s="116">
        <v>612</v>
      </c>
      <c r="H39" s="116">
        <v>611</v>
      </c>
      <c r="I39" s="116">
        <v>635</v>
      </c>
      <c r="J39" s="116">
        <v>652</v>
      </c>
      <c r="K39" s="116">
        <v>639</v>
      </c>
    </row>
    <row r="40" spans="1:11">
      <c r="A40" s="111">
        <v>38</v>
      </c>
      <c r="B40" s="113" t="s">
        <v>260</v>
      </c>
      <c r="C40" s="111" t="s">
        <v>57</v>
      </c>
      <c r="D40" s="116">
        <v>409</v>
      </c>
      <c r="E40" s="116">
        <v>392</v>
      </c>
      <c r="F40" s="116">
        <v>378</v>
      </c>
      <c r="G40" s="116">
        <v>438</v>
      </c>
      <c r="H40" s="116">
        <v>427</v>
      </c>
      <c r="I40" s="116">
        <v>448</v>
      </c>
      <c r="J40" s="116">
        <v>499</v>
      </c>
      <c r="K40" s="116">
        <v>483</v>
      </c>
    </row>
    <row r="41" spans="1:11">
      <c r="A41" s="111">
        <v>39</v>
      </c>
      <c r="B41" s="113" t="s">
        <v>261</v>
      </c>
      <c r="C41" s="111" t="s">
        <v>57</v>
      </c>
      <c r="D41" s="116">
        <v>435</v>
      </c>
      <c r="E41" s="116">
        <v>374</v>
      </c>
      <c r="F41" s="116">
        <v>355</v>
      </c>
      <c r="G41" s="116">
        <v>397</v>
      </c>
      <c r="H41" s="116">
        <v>382</v>
      </c>
      <c r="I41" s="116">
        <v>397</v>
      </c>
      <c r="J41" s="116">
        <v>316</v>
      </c>
      <c r="K41" s="116">
        <v>377</v>
      </c>
    </row>
    <row r="42" spans="1:11">
      <c r="A42" s="111">
        <v>40</v>
      </c>
      <c r="B42" s="113" t="s">
        <v>262</v>
      </c>
      <c r="C42" s="111" t="s">
        <v>57</v>
      </c>
      <c r="D42" s="116">
        <v>514</v>
      </c>
      <c r="E42" s="116">
        <v>365</v>
      </c>
      <c r="F42" s="116">
        <v>335</v>
      </c>
      <c r="G42" s="116">
        <v>381</v>
      </c>
      <c r="H42" s="116">
        <v>366</v>
      </c>
      <c r="I42" s="116">
        <v>371</v>
      </c>
      <c r="J42" s="116">
        <v>266</v>
      </c>
      <c r="K42" s="116">
        <v>320</v>
      </c>
    </row>
    <row r="43" spans="1:11">
      <c r="A43" s="111">
        <v>41</v>
      </c>
      <c r="B43" s="113" t="s">
        <v>263</v>
      </c>
      <c r="C43" s="111" t="s">
        <v>57</v>
      </c>
      <c r="D43" s="116">
        <v>194</v>
      </c>
      <c r="E43" s="116">
        <v>268</v>
      </c>
      <c r="F43" s="116">
        <v>251</v>
      </c>
      <c r="G43" s="116">
        <v>268</v>
      </c>
      <c r="H43" s="116">
        <v>355</v>
      </c>
      <c r="I43" s="116">
        <v>367</v>
      </c>
      <c r="J43" s="116">
        <v>335</v>
      </c>
      <c r="K43" s="116">
        <v>330</v>
      </c>
    </row>
    <row r="44" spans="1:11">
      <c r="A44" s="111">
        <v>42</v>
      </c>
      <c r="B44" s="113" t="s">
        <v>264</v>
      </c>
      <c r="C44" s="111" t="s">
        <v>57</v>
      </c>
      <c r="D44" s="116">
        <v>767</v>
      </c>
      <c r="E44" s="116">
        <v>733</v>
      </c>
      <c r="F44" s="116">
        <v>711</v>
      </c>
      <c r="G44" s="116">
        <v>810</v>
      </c>
      <c r="H44" s="116">
        <v>797</v>
      </c>
      <c r="I44" s="116">
        <v>839</v>
      </c>
      <c r="J44" s="116">
        <v>857</v>
      </c>
      <c r="K44" s="116">
        <v>821</v>
      </c>
    </row>
    <row r="45" spans="1:11">
      <c r="A45" s="111">
        <v>43</v>
      </c>
      <c r="B45" s="113" t="s">
        <v>98</v>
      </c>
      <c r="C45" s="111" t="s">
        <v>57</v>
      </c>
      <c r="D45" s="116">
        <v>158667</v>
      </c>
      <c r="E45" s="116">
        <v>173272</v>
      </c>
      <c r="F45" s="116">
        <v>184796</v>
      </c>
      <c r="G45" s="116">
        <f>G46+G47+G48+G49+G50</f>
        <v>212608</v>
      </c>
      <c r="H45" s="116">
        <f>H46+H47+H48+H49+H50</f>
        <v>211832</v>
      </c>
      <c r="I45" s="116">
        <v>240960</v>
      </c>
      <c r="J45" s="116">
        <v>239485</v>
      </c>
      <c r="K45" s="116">
        <v>214408</v>
      </c>
    </row>
    <row r="46" spans="1:11">
      <c r="A46" s="111">
        <v>44</v>
      </c>
      <c r="B46" s="113" t="s">
        <v>265</v>
      </c>
      <c r="C46" s="111" t="s">
        <v>57</v>
      </c>
      <c r="D46" s="116">
        <v>2</v>
      </c>
      <c r="E46" s="116">
        <v>0</v>
      </c>
      <c r="F46" s="116">
        <v>0</v>
      </c>
      <c r="G46" s="116">
        <v>6</v>
      </c>
      <c r="H46" s="116">
        <v>5</v>
      </c>
      <c r="I46" s="116">
        <v>4</v>
      </c>
      <c r="J46" s="116">
        <v>0</v>
      </c>
      <c r="K46" s="116">
        <v>0</v>
      </c>
    </row>
    <row r="47" spans="1:11">
      <c r="A47" s="111">
        <v>45</v>
      </c>
      <c r="B47" s="113" t="s">
        <v>266</v>
      </c>
      <c r="C47" s="111" t="s">
        <v>57</v>
      </c>
      <c r="D47" s="116">
        <v>14391</v>
      </c>
      <c r="E47" s="116">
        <v>15611</v>
      </c>
      <c r="F47" s="116">
        <v>17843</v>
      </c>
      <c r="G47" s="116">
        <v>20458</v>
      </c>
      <c r="H47" s="116">
        <v>21986</v>
      </c>
      <c r="I47" s="116">
        <v>23354</v>
      </c>
      <c r="J47" s="116">
        <v>20957</v>
      </c>
      <c r="K47" s="116">
        <v>14195</v>
      </c>
    </row>
    <row r="48" spans="1:11">
      <c r="A48" s="111">
        <v>46</v>
      </c>
      <c r="B48" s="113" t="s">
        <v>267</v>
      </c>
      <c r="C48" s="111" t="s">
        <v>57</v>
      </c>
      <c r="D48" s="116">
        <v>10760</v>
      </c>
      <c r="E48" s="116">
        <v>12052</v>
      </c>
      <c r="F48" s="116">
        <v>13369</v>
      </c>
      <c r="G48" s="116">
        <v>15681</v>
      </c>
      <c r="H48" s="116">
        <v>16433</v>
      </c>
      <c r="I48" s="116">
        <v>17380</v>
      </c>
      <c r="J48" s="116">
        <v>16185</v>
      </c>
      <c r="K48" s="116">
        <v>8732</v>
      </c>
    </row>
    <row r="49" spans="1:11">
      <c r="A49" s="111">
        <v>47</v>
      </c>
      <c r="B49" s="113" t="s">
        <v>268</v>
      </c>
      <c r="C49" s="111" t="s">
        <v>57</v>
      </c>
      <c r="D49" s="116">
        <v>77707</v>
      </c>
      <c r="E49" s="116">
        <v>85427</v>
      </c>
      <c r="F49" s="116">
        <v>92742</v>
      </c>
      <c r="G49" s="116">
        <v>108194</v>
      </c>
      <c r="H49" s="116">
        <v>109031</v>
      </c>
      <c r="I49" s="116">
        <v>125566</v>
      </c>
      <c r="J49" s="116">
        <v>128236</v>
      </c>
      <c r="K49" s="116">
        <v>121944</v>
      </c>
    </row>
    <row r="50" spans="1:11">
      <c r="A50" s="111">
        <v>48</v>
      </c>
      <c r="B50" s="113" t="s">
        <v>269</v>
      </c>
      <c r="C50" s="111" t="s">
        <v>57</v>
      </c>
      <c r="D50" s="116">
        <v>55807</v>
      </c>
      <c r="E50" s="116">
        <v>60182</v>
      </c>
      <c r="F50" s="116">
        <v>60842</v>
      </c>
      <c r="G50" s="116">
        <v>68269</v>
      </c>
      <c r="H50" s="116">
        <v>64377</v>
      </c>
      <c r="I50" s="116">
        <v>31513</v>
      </c>
      <c r="J50" s="116">
        <v>30933</v>
      </c>
      <c r="K50" s="116">
        <v>31117</v>
      </c>
    </row>
    <row r="51" spans="1:11">
      <c r="A51" s="111">
        <v>49</v>
      </c>
      <c r="B51" s="113" t="s">
        <v>270</v>
      </c>
      <c r="C51" s="111" t="s">
        <v>57</v>
      </c>
      <c r="D51" s="116">
        <v>74308</v>
      </c>
      <c r="E51" s="116">
        <v>80246</v>
      </c>
      <c r="F51" s="116">
        <v>85695</v>
      </c>
      <c r="G51" s="116">
        <v>98924</v>
      </c>
      <c r="H51" s="116">
        <v>102082</v>
      </c>
      <c r="I51" s="116">
        <v>112071</v>
      </c>
      <c r="J51" s="116">
        <v>111194</v>
      </c>
      <c r="K51" s="116">
        <v>108900</v>
      </c>
    </row>
    <row r="52" spans="1:11">
      <c r="A52" s="111">
        <v>50</v>
      </c>
      <c r="B52" s="113" t="s">
        <v>271</v>
      </c>
      <c r="C52" s="111" t="s">
        <v>57</v>
      </c>
      <c r="D52" s="116">
        <v>2077</v>
      </c>
      <c r="E52" s="116">
        <v>2364</v>
      </c>
      <c r="F52" s="116">
        <v>2684</v>
      </c>
      <c r="G52" s="116">
        <v>1377</v>
      </c>
      <c r="H52" s="116">
        <v>8628</v>
      </c>
      <c r="I52" s="116">
        <v>1734</v>
      </c>
      <c r="J52" s="116">
        <v>7444</v>
      </c>
      <c r="K52" s="116">
        <v>14601</v>
      </c>
    </row>
    <row r="53" spans="1:11">
      <c r="A53" s="111">
        <v>51</v>
      </c>
      <c r="B53" s="113" t="s">
        <v>272</v>
      </c>
      <c r="C53" s="111" t="s">
        <v>57</v>
      </c>
      <c r="D53" s="116">
        <v>183</v>
      </c>
      <c r="E53" s="116">
        <v>121</v>
      </c>
      <c r="F53" s="116">
        <v>176</v>
      </c>
      <c r="G53" s="116">
        <v>171</v>
      </c>
      <c r="H53" s="116">
        <v>175</v>
      </c>
      <c r="I53" s="116">
        <v>150</v>
      </c>
      <c r="J53" s="116">
        <v>160</v>
      </c>
      <c r="K53" s="116">
        <v>191</v>
      </c>
    </row>
    <row r="54" spans="1:11">
      <c r="A54" s="111">
        <v>52</v>
      </c>
      <c r="B54" s="113" t="s">
        <v>273</v>
      </c>
      <c r="C54" s="111" t="s">
        <v>57</v>
      </c>
      <c r="D54" s="116">
        <v>136</v>
      </c>
      <c r="E54" s="116">
        <v>121</v>
      </c>
      <c r="F54" s="116">
        <v>107</v>
      </c>
      <c r="G54" s="116">
        <v>103</v>
      </c>
      <c r="H54" s="116">
        <v>111</v>
      </c>
      <c r="I54" s="116">
        <v>125</v>
      </c>
      <c r="J54" s="116">
        <v>125</v>
      </c>
      <c r="K54" s="116">
        <v>113</v>
      </c>
    </row>
    <row r="55" spans="1:11">
      <c r="A55" s="111">
        <v>53</v>
      </c>
      <c r="B55" s="113" t="s">
        <v>274</v>
      </c>
      <c r="C55" s="111" t="s">
        <v>57</v>
      </c>
      <c r="D55" s="116">
        <v>173</v>
      </c>
      <c r="E55" s="116">
        <v>181</v>
      </c>
      <c r="F55" s="116">
        <v>188</v>
      </c>
      <c r="G55" s="116">
        <v>203</v>
      </c>
      <c r="H55" s="116">
        <v>192</v>
      </c>
      <c r="I55" s="116">
        <v>206</v>
      </c>
      <c r="J55" s="116">
        <v>209</v>
      </c>
      <c r="K55" s="116">
        <v>192</v>
      </c>
    </row>
    <row r="56" spans="1:11">
      <c r="A56" s="111">
        <v>54</v>
      </c>
      <c r="B56" s="113" t="s">
        <v>275</v>
      </c>
      <c r="C56" s="111" t="s">
        <v>57</v>
      </c>
      <c r="D56" s="116">
        <v>67</v>
      </c>
      <c r="E56" s="116">
        <v>83</v>
      </c>
      <c r="F56" s="116">
        <v>86</v>
      </c>
      <c r="G56" s="116">
        <v>101</v>
      </c>
      <c r="H56" s="116">
        <v>92</v>
      </c>
      <c r="I56" s="116">
        <v>108</v>
      </c>
      <c r="J56" s="116">
        <v>115</v>
      </c>
      <c r="K56" s="116">
        <v>109</v>
      </c>
    </row>
    <row r="57" spans="1:11">
      <c r="A57" s="111">
        <v>55</v>
      </c>
      <c r="B57" s="113" t="s">
        <v>223</v>
      </c>
      <c r="C57" s="111" t="s">
        <v>57</v>
      </c>
      <c r="D57" s="116">
        <v>17</v>
      </c>
      <c r="E57" s="116">
        <v>20</v>
      </c>
      <c r="F57" s="116">
        <v>28</v>
      </c>
      <c r="G57" s="116">
        <v>36</v>
      </c>
      <c r="H57" s="116">
        <v>41</v>
      </c>
      <c r="I57" s="116">
        <v>46</v>
      </c>
      <c r="J57" s="116">
        <v>43</v>
      </c>
      <c r="K57" s="116">
        <v>34</v>
      </c>
    </row>
    <row r="58" spans="1:11" ht="19.5" customHeight="1">
      <c r="A58" s="111">
        <v>58</v>
      </c>
      <c r="B58" s="113" t="s">
        <v>277</v>
      </c>
      <c r="C58" s="111" t="s">
        <v>295</v>
      </c>
      <c r="D58" s="116">
        <v>63</v>
      </c>
      <c r="E58" s="116">
        <v>714</v>
      </c>
      <c r="F58" s="116">
        <v>1419</v>
      </c>
      <c r="G58" s="116">
        <v>1393.7</v>
      </c>
      <c r="H58" s="116">
        <v>1604.3</v>
      </c>
      <c r="I58" s="116">
        <v>1656</v>
      </c>
      <c r="J58" s="116">
        <v>1526.6</v>
      </c>
      <c r="K58" s="116">
        <v>1603.7</v>
      </c>
    </row>
    <row r="59" spans="1:11">
      <c r="A59" s="111">
        <v>59</v>
      </c>
      <c r="B59" s="113" t="s">
        <v>278</v>
      </c>
      <c r="C59" s="111" t="s">
        <v>295</v>
      </c>
      <c r="D59" s="116">
        <v>47</v>
      </c>
      <c r="E59" s="116">
        <v>704</v>
      </c>
      <c r="F59" s="116">
        <v>1300</v>
      </c>
      <c r="G59" s="116">
        <v>1393</v>
      </c>
      <c r="H59" s="116">
        <v>1600</v>
      </c>
      <c r="I59" s="116">
        <v>1651.5</v>
      </c>
      <c r="J59" s="116">
        <v>1520</v>
      </c>
      <c r="K59" s="116">
        <v>1597</v>
      </c>
    </row>
    <row r="60" spans="1:11">
      <c r="A60" s="111">
        <v>60</v>
      </c>
      <c r="B60" s="113" t="s">
        <v>279</v>
      </c>
      <c r="C60" s="111" t="s">
        <v>295</v>
      </c>
      <c r="D60" s="116">
        <v>8</v>
      </c>
      <c r="E60" s="116">
        <v>7</v>
      </c>
      <c r="F60" s="116">
        <v>17</v>
      </c>
      <c r="G60" s="116">
        <v>0.4</v>
      </c>
      <c r="H60" s="116">
        <v>3.8</v>
      </c>
      <c r="I60" s="116">
        <v>3</v>
      </c>
      <c r="J60" s="116">
        <v>2.1</v>
      </c>
      <c r="K60" s="116">
        <v>2</v>
      </c>
    </row>
    <row r="61" spans="1:11">
      <c r="A61" s="111">
        <v>61</v>
      </c>
      <c r="B61" s="113" t="s">
        <v>280</v>
      </c>
      <c r="C61" s="111" t="s">
        <v>295</v>
      </c>
      <c r="D61" s="116">
        <v>8</v>
      </c>
      <c r="E61" s="116">
        <v>3</v>
      </c>
      <c r="F61" s="116">
        <v>2</v>
      </c>
      <c r="G61" s="116">
        <v>0.3</v>
      </c>
      <c r="H61" s="116">
        <v>0.5</v>
      </c>
      <c r="I61" s="116">
        <v>1.5</v>
      </c>
      <c r="J61" s="116">
        <v>4.5</v>
      </c>
      <c r="K61" s="116">
        <v>4.7</v>
      </c>
    </row>
    <row r="62" spans="1:11" ht="19.5" customHeight="1">
      <c r="A62" s="111">
        <v>62</v>
      </c>
      <c r="B62" s="113" t="s">
        <v>281</v>
      </c>
      <c r="C62" s="111" t="s">
        <v>296</v>
      </c>
      <c r="D62" s="116">
        <v>135</v>
      </c>
      <c r="E62" s="116">
        <v>1442</v>
      </c>
      <c r="F62" s="116">
        <v>1516</v>
      </c>
      <c r="G62" s="116">
        <v>2340.1</v>
      </c>
      <c r="H62" s="116">
        <v>1177.3</v>
      </c>
      <c r="I62" s="116">
        <v>5021.7</v>
      </c>
      <c r="J62" s="116">
        <v>959.6</v>
      </c>
      <c r="K62" s="116">
        <v>4210.8</v>
      </c>
    </row>
    <row r="63" spans="1:11">
      <c r="A63" s="111">
        <v>63</v>
      </c>
      <c r="B63" s="113" t="s">
        <v>278</v>
      </c>
      <c r="C63" s="111" t="s">
        <v>296</v>
      </c>
      <c r="D63" s="116">
        <v>47</v>
      </c>
      <c r="E63" s="116">
        <v>1257</v>
      </c>
      <c r="F63" s="116">
        <v>1230</v>
      </c>
      <c r="G63" s="116">
        <v>2338.5</v>
      </c>
      <c r="H63" s="116">
        <v>1164</v>
      </c>
      <c r="I63" s="116">
        <v>4980</v>
      </c>
      <c r="J63" s="116">
        <v>940</v>
      </c>
      <c r="K63" s="116">
        <v>4202</v>
      </c>
    </row>
    <row r="64" spans="1:11">
      <c r="A64" s="111">
        <v>64</v>
      </c>
      <c r="B64" s="113" t="s">
        <v>279</v>
      </c>
      <c r="C64" s="111" t="s">
        <v>296</v>
      </c>
      <c r="D64" s="116">
        <v>80</v>
      </c>
      <c r="E64" s="116">
        <v>89</v>
      </c>
      <c r="F64" s="116">
        <v>131</v>
      </c>
      <c r="G64" s="116">
        <v>2</v>
      </c>
      <c r="H64" s="116">
        <v>11.1</v>
      </c>
      <c r="I64" s="116">
        <v>32</v>
      </c>
      <c r="J64" s="116">
        <v>16.399999999999999</v>
      </c>
      <c r="K64" s="116">
        <v>5.5</v>
      </c>
    </row>
    <row r="65" spans="1:11">
      <c r="A65" s="111">
        <v>65</v>
      </c>
      <c r="B65" s="113" t="s">
        <v>280</v>
      </c>
      <c r="C65" s="111" t="s">
        <v>296</v>
      </c>
      <c r="D65" s="116">
        <v>98</v>
      </c>
      <c r="E65" s="116">
        <v>96</v>
      </c>
      <c r="F65" s="116">
        <v>35</v>
      </c>
      <c r="G65" s="116">
        <v>1.6</v>
      </c>
      <c r="H65" s="116">
        <v>2.2000000000000002</v>
      </c>
      <c r="I65" s="116">
        <v>9.73</v>
      </c>
      <c r="J65" s="116">
        <v>3.2</v>
      </c>
      <c r="K65" s="116">
        <v>3.3</v>
      </c>
    </row>
    <row r="66" spans="1:11">
      <c r="A66" s="111">
        <v>66</v>
      </c>
      <c r="B66" s="113" t="s">
        <v>282</v>
      </c>
      <c r="C66" s="111" t="s">
        <v>296</v>
      </c>
      <c r="D66" s="116">
        <v>2500</v>
      </c>
      <c r="E66" s="116">
        <v>1168</v>
      </c>
      <c r="F66" s="116">
        <v>1556.7</v>
      </c>
      <c r="G66" s="116">
        <v>1648.6</v>
      </c>
      <c r="H66" s="116">
        <v>2500</v>
      </c>
      <c r="I66" s="116">
        <v>2687</v>
      </c>
      <c r="J66" s="116">
        <v>1651.9</v>
      </c>
      <c r="K66" s="116">
        <v>1946</v>
      </c>
    </row>
    <row r="67" spans="1:11">
      <c r="A67" s="111">
        <v>67</v>
      </c>
      <c r="B67" s="113" t="s">
        <v>306</v>
      </c>
      <c r="C67" s="111" t="s">
        <v>57</v>
      </c>
      <c r="D67" s="109">
        <v>25</v>
      </c>
      <c r="E67" s="109">
        <v>12</v>
      </c>
      <c r="F67" s="109">
        <v>25</v>
      </c>
      <c r="G67" s="109">
        <v>26</v>
      </c>
      <c r="H67" s="109">
        <v>28</v>
      </c>
      <c r="I67" s="116"/>
      <c r="J67" s="116"/>
      <c r="K67" s="116"/>
    </row>
    <row r="68" spans="1:11">
      <c r="A68" s="111">
        <v>68</v>
      </c>
      <c r="B68" s="113" t="s">
        <v>284</v>
      </c>
      <c r="C68" s="111" t="s">
        <v>57</v>
      </c>
      <c r="D68" s="116">
        <v>1</v>
      </c>
      <c r="E68" s="116">
        <v>1</v>
      </c>
      <c r="F68" s="116">
        <v>1</v>
      </c>
      <c r="G68" s="116">
        <v>1</v>
      </c>
      <c r="H68" s="116">
        <v>1</v>
      </c>
      <c r="I68" s="116">
        <v>1</v>
      </c>
      <c r="J68" s="116">
        <v>1</v>
      </c>
      <c r="K68" s="116">
        <v>1</v>
      </c>
    </row>
    <row r="69" spans="1:11" ht="12.75" customHeight="1">
      <c r="A69" s="111">
        <v>69</v>
      </c>
      <c r="B69" s="113" t="s">
        <v>103</v>
      </c>
      <c r="C69" s="111" t="s">
        <v>57</v>
      </c>
      <c r="D69" s="116">
        <v>633</v>
      </c>
      <c r="E69" s="116">
        <v>642</v>
      </c>
      <c r="F69" s="116">
        <v>628</v>
      </c>
      <c r="G69" s="116">
        <v>576</v>
      </c>
      <c r="H69" s="116">
        <v>560</v>
      </c>
      <c r="I69" s="116">
        <v>538</v>
      </c>
      <c r="J69" s="116">
        <v>556</v>
      </c>
      <c r="K69" s="116">
        <v>554</v>
      </c>
    </row>
    <row r="70" spans="1:11">
      <c r="A70" s="111">
        <v>70</v>
      </c>
      <c r="B70" s="113" t="s">
        <v>104</v>
      </c>
      <c r="C70" s="111" t="s">
        <v>57</v>
      </c>
      <c r="D70" s="116">
        <v>38</v>
      </c>
      <c r="E70" s="116">
        <v>35</v>
      </c>
      <c r="F70" s="116">
        <v>32</v>
      </c>
      <c r="G70" s="116">
        <v>34</v>
      </c>
      <c r="H70" s="116">
        <v>32</v>
      </c>
      <c r="I70" s="116">
        <v>31</v>
      </c>
      <c r="J70" s="116">
        <v>32</v>
      </c>
      <c r="K70" s="116">
        <v>31</v>
      </c>
    </row>
    <row r="71" spans="1:11">
      <c r="A71" s="111">
        <v>71</v>
      </c>
      <c r="B71" s="113" t="s">
        <v>285</v>
      </c>
      <c r="C71" s="111" t="s">
        <v>57</v>
      </c>
      <c r="D71" s="116">
        <v>1</v>
      </c>
      <c r="E71" s="116">
        <v>1</v>
      </c>
      <c r="F71" s="116">
        <v>1</v>
      </c>
      <c r="G71" s="116">
        <v>1</v>
      </c>
      <c r="H71" s="116">
        <v>1</v>
      </c>
      <c r="I71" s="116">
        <v>1</v>
      </c>
      <c r="J71" s="116">
        <v>1</v>
      </c>
      <c r="K71" s="116">
        <v>1</v>
      </c>
    </row>
    <row r="72" spans="1:11">
      <c r="A72" s="111">
        <v>72</v>
      </c>
      <c r="B72" s="113" t="s">
        <v>286</v>
      </c>
      <c r="C72" s="111" t="s">
        <v>57</v>
      </c>
      <c r="D72" s="116">
        <v>6</v>
      </c>
      <c r="E72" s="116">
        <v>6</v>
      </c>
      <c r="F72" s="116">
        <v>3</v>
      </c>
      <c r="G72" s="116">
        <v>4</v>
      </c>
      <c r="H72" s="116">
        <v>5</v>
      </c>
      <c r="I72" s="116">
        <v>6</v>
      </c>
      <c r="J72" s="116">
        <v>6</v>
      </c>
      <c r="K72" s="116">
        <v>5</v>
      </c>
    </row>
    <row r="73" spans="1:11">
      <c r="A73" s="111">
        <v>73</v>
      </c>
      <c r="B73" s="113" t="s">
        <v>287</v>
      </c>
      <c r="C73" s="111" t="s">
        <v>57</v>
      </c>
      <c r="D73" s="116">
        <v>17</v>
      </c>
      <c r="E73" s="116">
        <v>16</v>
      </c>
      <c r="F73" s="116">
        <v>15</v>
      </c>
      <c r="G73" s="116">
        <v>15</v>
      </c>
      <c r="H73" s="116">
        <v>14</v>
      </c>
      <c r="I73" s="116">
        <v>12</v>
      </c>
      <c r="J73" s="116">
        <v>14</v>
      </c>
      <c r="K73" s="116">
        <v>13</v>
      </c>
    </row>
    <row r="74" spans="1:11">
      <c r="A74" s="111">
        <v>74</v>
      </c>
      <c r="B74" s="113" t="s">
        <v>139</v>
      </c>
      <c r="C74" s="111" t="s">
        <v>57</v>
      </c>
      <c r="D74" s="116">
        <v>1</v>
      </c>
      <c r="E74" s="116">
        <v>1</v>
      </c>
      <c r="F74" s="116">
        <v>0</v>
      </c>
      <c r="G74" s="116">
        <v>0</v>
      </c>
      <c r="H74" s="116">
        <v>2</v>
      </c>
      <c r="I74" s="116">
        <v>0</v>
      </c>
      <c r="J74" s="116">
        <v>0</v>
      </c>
      <c r="K74" s="116">
        <v>1</v>
      </c>
    </row>
    <row r="75" spans="1:11">
      <c r="A75" s="111">
        <v>75</v>
      </c>
      <c r="B75" s="113" t="s">
        <v>292</v>
      </c>
      <c r="C75" s="111" t="s">
        <v>57</v>
      </c>
      <c r="D75" s="116">
        <v>9</v>
      </c>
      <c r="E75" s="116">
        <v>13</v>
      </c>
      <c r="F75" s="116">
        <v>16</v>
      </c>
      <c r="G75" s="116">
        <v>19</v>
      </c>
      <c r="H75" s="116">
        <v>20</v>
      </c>
      <c r="I75" s="116">
        <v>9</v>
      </c>
      <c r="J75" s="116">
        <v>20</v>
      </c>
      <c r="K75" s="116">
        <v>12</v>
      </c>
    </row>
  </sheetData>
  <mergeCells count="4">
    <mergeCell ref="D3:K3"/>
    <mergeCell ref="D4:K4"/>
    <mergeCell ref="D5:K5"/>
    <mergeCell ref="A1:K1"/>
  </mergeCells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75"/>
  <sheetViews>
    <sheetView zoomScaleNormal="100" workbookViewId="0">
      <selection activeCell="P7" sqref="P7"/>
    </sheetView>
  </sheetViews>
  <sheetFormatPr defaultRowHeight="15"/>
  <cols>
    <col min="1" max="1" width="4.140625" style="131" customWidth="1"/>
    <col min="2" max="2" width="39" style="130" customWidth="1"/>
    <col min="3" max="3" width="8.140625" style="131" customWidth="1"/>
    <col min="4" max="4" width="7.5703125" style="130" bestFit="1" customWidth="1"/>
    <col min="5" max="5" width="8.140625" style="130" bestFit="1" customWidth="1"/>
    <col min="6" max="6" width="7.42578125" style="130" customWidth="1"/>
    <col min="7" max="7" width="8.140625" style="130" customWidth="1"/>
    <col min="8" max="8" width="7.5703125" style="130" bestFit="1" customWidth="1"/>
    <col min="9" max="9" width="9.28515625" style="130" customWidth="1"/>
    <col min="10" max="11" width="9.5703125" style="130" bestFit="1" customWidth="1"/>
    <col min="12" max="16384" width="9.140625" style="130"/>
  </cols>
  <sheetData>
    <row r="1" spans="1:11" ht="24.75" customHeight="1">
      <c r="A1" s="166" t="s">
        <v>323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>
      <c r="A2" s="111" t="s">
        <v>0</v>
      </c>
      <c r="B2" s="111" t="s">
        <v>224</v>
      </c>
      <c r="C2" s="111" t="s">
        <v>309</v>
      </c>
      <c r="D2" s="112" t="s">
        <v>117</v>
      </c>
      <c r="E2" s="112" t="s">
        <v>136</v>
      </c>
      <c r="F2" s="112" t="s">
        <v>189</v>
      </c>
      <c r="G2" s="112" t="s">
        <v>190</v>
      </c>
      <c r="H2" s="112" t="s">
        <v>191</v>
      </c>
      <c r="I2" s="112" t="s">
        <v>220</v>
      </c>
      <c r="J2" s="112" t="s">
        <v>221</v>
      </c>
      <c r="K2" s="112" t="s">
        <v>222</v>
      </c>
    </row>
    <row r="3" spans="1:11" ht="12.75">
      <c r="A3" s="111">
        <v>1</v>
      </c>
      <c r="B3" s="113" t="s">
        <v>225</v>
      </c>
      <c r="C3" s="111" t="s">
        <v>57</v>
      </c>
      <c r="D3" s="165">
        <v>1924</v>
      </c>
      <c r="E3" s="165"/>
      <c r="F3" s="165"/>
      <c r="G3" s="165"/>
      <c r="H3" s="165"/>
      <c r="I3" s="165"/>
      <c r="J3" s="165"/>
      <c r="K3" s="165"/>
    </row>
    <row r="4" spans="1:11" ht="12.75">
      <c r="A4" s="111">
        <v>2</v>
      </c>
      <c r="B4" s="113" t="s">
        <v>226</v>
      </c>
      <c r="C4" s="111" t="s">
        <v>57</v>
      </c>
      <c r="D4" s="165">
        <v>5</v>
      </c>
      <c r="E4" s="165"/>
      <c r="F4" s="165"/>
      <c r="G4" s="165"/>
      <c r="H4" s="165"/>
      <c r="I4" s="165"/>
      <c r="J4" s="165"/>
      <c r="K4" s="165"/>
    </row>
    <row r="5" spans="1:11" ht="12.75">
      <c r="A5" s="111">
        <v>3</v>
      </c>
      <c r="B5" s="113" t="s">
        <v>227</v>
      </c>
      <c r="C5" s="111" t="s">
        <v>293</v>
      </c>
      <c r="D5" s="165">
        <v>5605</v>
      </c>
      <c r="E5" s="165"/>
      <c r="F5" s="165"/>
      <c r="G5" s="165"/>
      <c r="H5" s="165"/>
      <c r="I5" s="165"/>
      <c r="J5" s="165"/>
      <c r="K5" s="165"/>
    </row>
    <row r="6" spans="1:11" ht="12.75">
      <c r="A6" s="111">
        <v>4</v>
      </c>
      <c r="B6" s="115" t="s">
        <v>228</v>
      </c>
      <c r="C6" s="111" t="s">
        <v>57</v>
      </c>
      <c r="D6" s="116">
        <v>4629</v>
      </c>
      <c r="E6" s="116">
        <v>4629</v>
      </c>
      <c r="F6" s="116">
        <v>4631</v>
      </c>
      <c r="G6" s="116">
        <v>4722</v>
      </c>
      <c r="H6" s="116">
        <f>H7+H8</f>
        <v>4729</v>
      </c>
      <c r="I6" s="117">
        <v>4835</v>
      </c>
      <c r="J6" s="117">
        <v>4952</v>
      </c>
      <c r="K6" s="117">
        <v>5050</v>
      </c>
    </row>
    <row r="7" spans="1:11" ht="12.75">
      <c r="A7" s="111">
        <v>5</v>
      </c>
      <c r="B7" s="113" t="s">
        <v>229</v>
      </c>
      <c r="C7" s="111" t="s">
        <v>57</v>
      </c>
      <c r="D7" s="116">
        <v>2368</v>
      </c>
      <c r="E7" s="116">
        <v>2372</v>
      </c>
      <c r="F7" s="116">
        <v>2391</v>
      </c>
      <c r="G7" s="116">
        <v>2429</v>
      </c>
      <c r="H7" s="116">
        <v>2432</v>
      </c>
      <c r="I7" s="117">
        <v>2487</v>
      </c>
      <c r="J7" s="117">
        <v>2546</v>
      </c>
      <c r="K7" s="117">
        <v>2583</v>
      </c>
    </row>
    <row r="8" spans="1:11" ht="12.75">
      <c r="A8" s="111">
        <v>6</v>
      </c>
      <c r="B8" s="113" t="s">
        <v>298</v>
      </c>
      <c r="C8" s="111" t="s">
        <v>57</v>
      </c>
      <c r="D8" s="116">
        <v>2261</v>
      </c>
      <c r="E8" s="116">
        <v>2257</v>
      </c>
      <c r="F8" s="116">
        <v>2240</v>
      </c>
      <c r="G8" s="116">
        <v>2293</v>
      </c>
      <c r="H8" s="116">
        <v>2297</v>
      </c>
      <c r="I8" s="116">
        <v>2348</v>
      </c>
      <c r="J8" s="116">
        <v>2406</v>
      </c>
      <c r="K8" s="116">
        <v>2467</v>
      </c>
    </row>
    <row r="9" spans="1:11" ht="12.75">
      <c r="A9" s="111">
        <v>7</v>
      </c>
      <c r="B9" s="113" t="s">
        <v>232</v>
      </c>
      <c r="C9" s="111" t="s">
        <v>214</v>
      </c>
      <c r="D9" s="118">
        <v>0.82586975914362182</v>
      </c>
      <c r="E9" s="118">
        <v>0.82586975914362182</v>
      </c>
      <c r="F9" s="118">
        <v>0.82622658340767197</v>
      </c>
      <c r="G9" s="118">
        <v>0.8</v>
      </c>
      <c r="H9" s="118">
        <v>0.8</v>
      </c>
      <c r="I9" s="118">
        <f>I6/$D$5</f>
        <v>0.86262265834076712</v>
      </c>
      <c r="J9" s="118">
        <f t="shared" ref="J9:K9" si="0">J6/$D$5</f>
        <v>0.88349687778768959</v>
      </c>
      <c r="K9" s="118">
        <f t="shared" si="0"/>
        <v>0.90098126672613743</v>
      </c>
    </row>
    <row r="10" spans="1:11" ht="12.75">
      <c r="A10" s="111">
        <v>8</v>
      </c>
      <c r="B10" s="113" t="s">
        <v>299</v>
      </c>
      <c r="C10" s="111" t="s">
        <v>57</v>
      </c>
      <c r="D10" s="116">
        <v>1649</v>
      </c>
      <c r="E10" s="116">
        <v>1647</v>
      </c>
      <c r="F10" s="116">
        <v>1629</v>
      </c>
      <c r="G10" s="116">
        <v>1695</v>
      </c>
      <c r="H10" s="116">
        <v>1689</v>
      </c>
      <c r="I10" s="116">
        <v>1811</v>
      </c>
      <c r="J10" s="116">
        <v>1837</v>
      </c>
      <c r="K10" s="116">
        <v>1887</v>
      </c>
    </row>
    <row r="11" spans="1:11" ht="12.75">
      <c r="A11" s="111">
        <v>9</v>
      </c>
      <c r="B11" s="113" t="s">
        <v>234</v>
      </c>
      <c r="C11" s="111" t="s">
        <v>57</v>
      </c>
      <c r="D11" s="116">
        <v>2077</v>
      </c>
      <c r="E11" s="116">
        <v>2048</v>
      </c>
      <c r="F11" s="116">
        <v>2009</v>
      </c>
      <c r="G11" s="116">
        <v>2460</v>
      </c>
      <c r="H11" s="116">
        <v>1988</v>
      </c>
      <c r="I11" s="116">
        <v>1820</v>
      </c>
      <c r="J11" s="116">
        <v>2027</v>
      </c>
      <c r="K11" s="116">
        <v>2078</v>
      </c>
    </row>
    <row r="12" spans="1:11" ht="12.75">
      <c r="A12" s="111">
        <v>10</v>
      </c>
      <c r="B12" s="113" t="s">
        <v>235</v>
      </c>
      <c r="C12" s="111" t="s">
        <v>57</v>
      </c>
      <c r="D12" s="116">
        <v>2552</v>
      </c>
      <c r="E12" s="116">
        <v>2581</v>
      </c>
      <c r="F12" s="116">
        <v>2622</v>
      </c>
      <c r="G12" s="116">
        <v>2262</v>
      </c>
      <c r="H12" s="116">
        <v>2741</v>
      </c>
      <c r="I12" s="116">
        <v>3015</v>
      </c>
      <c r="J12" s="116">
        <v>2925</v>
      </c>
      <c r="K12" s="116">
        <v>2972</v>
      </c>
    </row>
    <row r="13" spans="1:11" ht="12.75">
      <c r="A13" s="111">
        <v>11</v>
      </c>
      <c r="B13" s="113" t="s">
        <v>300</v>
      </c>
      <c r="C13" s="111" t="s">
        <v>57</v>
      </c>
      <c r="D13" s="116">
        <v>1316</v>
      </c>
      <c r="E13" s="116">
        <v>1330</v>
      </c>
      <c r="F13" s="116">
        <v>1355</v>
      </c>
      <c r="G13" s="116">
        <v>1402</v>
      </c>
      <c r="H13" s="116">
        <v>1481</v>
      </c>
      <c r="I13" s="116">
        <v>1516</v>
      </c>
      <c r="J13" s="116">
        <v>1519</v>
      </c>
      <c r="K13" s="116">
        <v>1538</v>
      </c>
    </row>
    <row r="14" spans="1:11" ht="12.75">
      <c r="A14" s="111">
        <v>12</v>
      </c>
      <c r="B14" s="113" t="s">
        <v>237</v>
      </c>
      <c r="C14" s="111" t="s">
        <v>57</v>
      </c>
      <c r="D14" s="116">
        <v>595</v>
      </c>
      <c r="E14" s="116">
        <v>600</v>
      </c>
      <c r="F14" s="116">
        <v>589</v>
      </c>
      <c r="G14" s="116">
        <v>751</v>
      </c>
      <c r="H14" s="116">
        <v>633</v>
      </c>
      <c r="I14" s="116">
        <v>558</v>
      </c>
      <c r="J14" s="116">
        <v>642</v>
      </c>
      <c r="K14" s="116">
        <v>641</v>
      </c>
    </row>
    <row r="15" spans="1:11" ht="12.75">
      <c r="A15" s="111">
        <v>13</v>
      </c>
      <c r="B15" s="113" t="s">
        <v>301</v>
      </c>
      <c r="C15" s="111" t="s">
        <v>57</v>
      </c>
      <c r="D15" s="116">
        <v>721</v>
      </c>
      <c r="E15" s="116">
        <v>730</v>
      </c>
      <c r="F15" s="116">
        <v>766</v>
      </c>
      <c r="G15" s="116">
        <v>651</v>
      </c>
      <c r="H15" s="116">
        <v>848</v>
      </c>
      <c r="I15" s="116">
        <v>958</v>
      </c>
      <c r="J15" s="116">
        <v>877</v>
      </c>
      <c r="K15" s="116">
        <v>897</v>
      </c>
    </row>
    <row r="16" spans="1:11" ht="12.75">
      <c r="A16" s="111">
        <v>14</v>
      </c>
      <c r="B16" s="113" t="s">
        <v>239</v>
      </c>
      <c r="C16" s="111" t="s">
        <v>57</v>
      </c>
      <c r="D16" s="116">
        <v>202</v>
      </c>
      <c r="E16" s="116">
        <v>228</v>
      </c>
      <c r="F16" s="116">
        <v>239</v>
      </c>
      <c r="G16" s="116">
        <f>G17+G18</f>
        <v>227</v>
      </c>
      <c r="H16" s="116">
        <f>H17+H18</f>
        <v>278</v>
      </c>
      <c r="I16" s="116">
        <v>244</v>
      </c>
      <c r="J16" s="116">
        <v>230</v>
      </c>
      <c r="K16" s="116">
        <v>112</v>
      </c>
    </row>
    <row r="17" spans="1:11" ht="12.75">
      <c r="A17" s="111">
        <v>15</v>
      </c>
      <c r="B17" s="113" t="s">
        <v>229</v>
      </c>
      <c r="C17" s="111" t="s">
        <v>57</v>
      </c>
      <c r="D17" s="116">
        <v>52</v>
      </c>
      <c r="E17" s="116">
        <v>65</v>
      </c>
      <c r="F17" s="116">
        <v>72</v>
      </c>
      <c r="G17" s="116">
        <v>64</v>
      </c>
      <c r="H17" s="116">
        <v>86</v>
      </c>
      <c r="I17" s="116">
        <v>72</v>
      </c>
      <c r="J17" s="116">
        <v>67</v>
      </c>
      <c r="K17" s="116">
        <v>38</v>
      </c>
    </row>
    <row r="18" spans="1:11" ht="12.75">
      <c r="A18" s="111">
        <v>16</v>
      </c>
      <c r="B18" s="113" t="s">
        <v>298</v>
      </c>
      <c r="C18" s="111" t="s">
        <v>57</v>
      </c>
      <c r="D18" s="116">
        <v>150</v>
      </c>
      <c r="E18" s="116">
        <v>163</v>
      </c>
      <c r="F18" s="116">
        <v>167</v>
      </c>
      <c r="G18" s="116">
        <v>163</v>
      </c>
      <c r="H18" s="116">
        <v>192</v>
      </c>
      <c r="I18" s="116">
        <v>172</v>
      </c>
      <c r="J18" s="116">
        <v>163</v>
      </c>
      <c r="K18" s="116">
        <v>74</v>
      </c>
    </row>
    <row r="19" spans="1:11" ht="12.75">
      <c r="A19" s="111">
        <v>17</v>
      </c>
      <c r="B19" s="113" t="s">
        <v>240</v>
      </c>
      <c r="C19" s="111" t="s">
        <v>57</v>
      </c>
      <c r="D19" s="116">
        <v>8</v>
      </c>
      <c r="E19" s="116">
        <v>10</v>
      </c>
      <c r="F19" s="116">
        <v>11</v>
      </c>
      <c r="G19" s="116">
        <v>11</v>
      </c>
      <c r="H19" s="116">
        <v>12</v>
      </c>
      <c r="I19" s="116">
        <v>9</v>
      </c>
      <c r="J19" s="116">
        <v>10</v>
      </c>
      <c r="K19" s="116">
        <v>4</v>
      </c>
    </row>
    <row r="20" spans="1:11" ht="12.75">
      <c r="A20" s="111">
        <v>18</v>
      </c>
      <c r="B20" s="113" t="s">
        <v>241</v>
      </c>
      <c r="C20" s="111" t="s">
        <v>57</v>
      </c>
      <c r="D20" s="116">
        <v>56</v>
      </c>
      <c r="E20" s="116">
        <v>89</v>
      </c>
      <c r="F20" s="116">
        <v>102</v>
      </c>
      <c r="G20" s="116">
        <v>100</v>
      </c>
      <c r="H20" s="116">
        <v>102</v>
      </c>
      <c r="I20" s="116">
        <v>91</v>
      </c>
      <c r="J20" s="116">
        <v>105</v>
      </c>
      <c r="K20" s="116">
        <v>63</v>
      </c>
    </row>
    <row r="21" spans="1:11" ht="12.75">
      <c r="A21" s="111">
        <v>19</v>
      </c>
      <c r="B21" s="113" t="s">
        <v>242</v>
      </c>
      <c r="C21" s="111" t="s">
        <v>57</v>
      </c>
      <c r="D21" s="116">
        <v>211</v>
      </c>
      <c r="E21" s="116">
        <v>225</v>
      </c>
      <c r="F21" s="116">
        <v>280</v>
      </c>
      <c r="G21" s="116">
        <v>227</v>
      </c>
      <c r="H21" s="116">
        <v>265</v>
      </c>
      <c r="I21" s="116">
        <v>262</v>
      </c>
      <c r="J21" s="116">
        <v>265</v>
      </c>
      <c r="K21" s="116">
        <v>133</v>
      </c>
    </row>
    <row r="22" spans="1:11" ht="12.75">
      <c r="A22" s="111">
        <v>20</v>
      </c>
      <c r="B22" s="113" t="s">
        <v>229</v>
      </c>
      <c r="C22" s="111" t="s">
        <v>57</v>
      </c>
      <c r="D22" s="116">
        <v>114</v>
      </c>
      <c r="E22" s="116">
        <v>124</v>
      </c>
      <c r="F22" s="116">
        <v>158</v>
      </c>
      <c r="G22" s="116">
        <f>G21-G23</f>
        <v>185</v>
      </c>
      <c r="H22" s="116">
        <f>H21-H23</f>
        <v>144</v>
      </c>
      <c r="I22" s="116"/>
      <c r="J22" s="116"/>
      <c r="K22" s="116">
        <v>72</v>
      </c>
    </row>
    <row r="23" spans="1:11" ht="12.75">
      <c r="A23" s="111">
        <v>21</v>
      </c>
      <c r="B23" s="113" t="s">
        <v>298</v>
      </c>
      <c r="C23" s="111" t="s">
        <v>57</v>
      </c>
      <c r="D23" s="116">
        <v>97</v>
      </c>
      <c r="E23" s="116">
        <v>101</v>
      </c>
      <c r="F23" s="116">
        <v>122</v>
      </c>
      <c r="G23" s="116">
        <v>42</v>
      </c>
      <c r="H23" s="116">
        <v>121</v>
      </c>
      <c r="I23" s="116"/>
      <c r="J23" s="116"/>
      <c r="K23" s="116">
        <v>61</v>
      </c>
    </row>
    <row r="24" spans="1:11" ht="12.75">
      <c r="A24" s="111">
        <v>22</v>
      </c>
      <c r="B24" s="113" t="s">
        <v>243</v>
      </c>
      <c r="C24" s="111" t="s">
        <v>57</v>
      </c>
      <c r="D24" s="116">
        <v>110</v>
      </c>
      <c r="E24" s="116">
        <v>101</v>
      </c>
      <c r="F24" s="116">
        <v>84</v>
      </c>
      <c r="G24" s="116">
        <v>112</v>
      </c>
      <c r="H24" s="116">
        <v>103</v>
      </c>
      <c r="I24" s="116">
        <v>100</v>
      </c>
      <c r="J24" s="116">
        <v>97</v>
      </c>
      <c r="K24" s="116">
        <v>127</v>
      </c>
    </row>
    <row r="25" spans="1:11" ht="12.75">
      <c r="A25" s="111">
        <v>23</v>
      </c>
      <c r="B25" s="113" t="s">
        <v>244</v>
      </c>
      <c r="C25" s="111" t="s">
        <v>57</v>
      </c>
      <c r="D25" s="116">
        <v>28</v>
      </c>
      <c r="E25" s="116">
        <v>33</v>
      </c>
      <c r="F25" s="116">
        <v>23</v>
      </c>
      <c r="G25" s="116">
        <v>32</v>
      </c>
      <c r="H25" s="116">
        <v>20</v>
      </c>
      <c r="I25" s="116">
        <v>42</v>
      </c>
      <c r="J25" s="116">
        <v>36</v>
      </c>
      <c r="K25" s="116">
        <v>32</v>
      </c>
    </row>
    <row r="26" spans="1:11" ht="12.75">
      <c r="A26" s="111">
        <v>24</v>
      </c>
      <c r="B26" s="113" t="s">
        <v>245</v>
      </c>
      <c r="C26" s="111" t="s">
        <v>57</v>
      </c>
      <c r="D26" s="116">
        <f>D24-D25</f>
        <v>82</v>
      </c>
      <c r="E26" s="116">
        <f t="shared" ref="E26:F26" si="1">E24-E25</f>
        <v>68</v>
      </c>
      <c r="F26" s="116">
        <f t="shared" si="1"/>
        <v>61</v>
      </c>
      <c r="G26" s="116">
        <f>G24-G25</f>
        <v>80</v>
      </c>
      <c r="H26" s="116">
        <f>H24-H25</f>
        <v>83</v>
      </c>
      <c r="I26" s="116">
        <v>58</v>
      </c>
      <c r="J26" s="116">
        <v>61</v>
      </c>
      <c r="K26" s="116">
        <v>95</v>
      </c>
    </row>
    <row r="27" spans="1:11" ht="12.75">
      <c r="A27" s="111">
        <v>25</v>
      </c>
      <c r="B27" s="113" t="s">
        <v>63</v>
      </c>
      <c r="C27" s="111" t="s">
        <v>57</v>
      </c>
      <c r="D27" s="116">
        <v>44</v>
      </c>
      <c r="E27" s="116">
        <v>36</v>
      </c>
      <c r="F27" s="116">
        <v>20</v>
      </c>
      <c r="G27" s="116">
        <v>20</v>
      </c>
      <c r="H27" s="116">
        <v>19</v>
      </c>
      <c r="I27" s="116">
        <v>24</v>
      </c>
      <c r="J27" s="116">
        <v>41</v>
      </c>
      <c r="K27" s="116">
        <v>33</v>
      </c>
    </row>
    <row r="28" spans="1:11" ht="12.75">
      <c r="A28" s="111">
        <v>26</v>
      </c>
      <c r="B28" s="113" t="s">
        <v>64</v>
      </c>
      <c r="C28" s="111" t="s">
        <v>57</v>
      </c>
      <c r="D28" s="116">
        <v>7</v>
      </c>
      <c r="E28" s="116">
        <v>0</v>
      </c>
      <c r="F28" s="116">
        <v>2</v>
      </c>
      <c r="G28" s="116">
        <v>2</v>
      </c>
      <c r="H28" s="116">
        <v>3</v>
      </c>
      <c r="I28" s="116">
        <v>3</v>
      </c>
      <c r="J28" s="116">
        <v>5</v>
      </c>
      <c r="K28" s="116">
        <v>6</v>
      </c>
    </row>
    <row r="29" spans="1:11" ht="12.75">
      <c r="A29" s="111">
        <v>27</v>
      </c>
      <c r="B29" s="113" t="s">
        <v>302</v>
      </c>
      <c r="C29" s="111" t="s">
        <v>57</v>
      </c>
      <c r="D29" s="116">
        <v>72</v>
      </c>
      <c r="E29" s="116">
        <v>94</v>
      </c>
      <c r="F29" s="116">
        <v>137</v>
      </c>
      <c r="G29" s="116">
        <v>63</v>
      </c>
      <c r="H29" s="116">
        <v>37</v>
      </c>
      <c r="I29" s="116"/>
      <c r="J29" s="116"/>
      <c r="K29" s="116"/>
    </row>
    <row r="30" spans="1:11" ht="12.75">
      <c r="A30" s="111">
        <v>28</v>
      </c>
      <c r="B30" s="113" t="s">
        <v>303</v>
      </c>
      <c r="C30" s="111" t="s">
        <v>57</v>
      </c>
      <c r="D30" s="116">
        <v>41</v>
      </c>
      <c r="E30" s="116">
        <v>37</v>
      </c>
      <c r="F30" s="116">
        <v>154</v>
      </c>
      <c r="G30" s="116">
        <v>104</v>
      </c>
      <c r="H30" s="116">
        <v>69</v>
      </c>
      <c r="I30" s="116"/>
      <c r="J30" s="116"/>
      <c r="K30" s="116"/>
    </row>
    <row r="31" spans="1:11" ht="12.75">
      <c r="A31" s="111">
        <v>29</v>
      </c>
      <c r="B31" s="113" t="s">
        <v>304</v>
      </c>
      <c r="C31" s="111" t="s">
        <v>57</v>
      </c>
      <c r="D31" s="116">
        <v>2485</v>
      </c>
      <c r="E31" s="116">
        <v>2302</v>
      </c>
      <c r="F31" s="111" t="s">
        <v>65</v>
      </c>
      <c r="G31" s="116"/>
      <c r="H31" s="111"/>
      <c r="I31" s="116"/>
      <c r="J31" s="116"/>
      <c r="K31" s="116"/>
    </row>
    <row r="32" spans="1:11" ht="12.75">
      <c r="A32" s="111">
        <v>30</v>
      </c>
      <c r="B32" s="113" t="s">
        <v>94</v>
      </c>
      <c r="C32" s="111" t="s">
        <v>57</v>
      </c>
      <c r="D32" s="116">
        <v>2839</v>
      </c>
      <c r="E32" s="116">
        <v>2918</v>
      </c>
      <c r="F32" s="116">
        <v>2942</v>
      </c>
      <c r="G32" s="116">
        <v>2702</v>
      </c>
      <c r="H32" s="116">
        <v>2710</v>
      </c>
      <c r="I32" s="116"/>
      <c r="J32" s="116"/>
      <c r="K32" s="116"/>
    </row>
    <row r="33" spans="1:11" ht="12.75">
      <c r="A33" s="111">
        <v>31</v>
      </c>
      <c r="B33" s="113" t="s">
        <v>249</v>
      </c>
      <c r="C33" s="111" t="s">
        <v>57</v>
      </c>
      <c r="D33" s="116">
        <v>2392</v>
      </c>
      <c r="E33" s="116">
        <v>2270</v>
      </c>
      <c r="F33" s="111" t="s">
        <v>65</v>
      </c>
      <c r="G33" s="111" t="s">
        <v>65</v>
      </c>
      <c r="H33" s="111" t="s">
        <v>65</v>
      </c>
      <c r="I33" s="116"/>
      <c r="J33" s="116"/>
      <c r="K33" s="116"/>
    </row>
    <row r="34" spans="1:11" ht="12.75">
      <c r="A34" s="111">
        <v>32</v>
      </c>
      <c r="B34" s="113" t="s">
        <v>250</v>
      </c>
      <c r="C34" s="111" t="s">
        <v>57</v>
      </c>
      <c r="D34" s="116">
        <v>93</v>
      </c>
      <c r="E34" s="116">
        <v>32</v>
      </c>
      <c r="F34" s="111" t="s">
        <v>65</v>
      </c>
      <c r="G34" s="111" t="s">
        <v>65</v>
      </c>
      <c r="H34" s="111" t="s">
        <v>65</v>
      </c>
      <c r="I34" s="116"/>
      <c r="J34" s="116"/>
      <c r="K34" s="116"/>
    </row>
    <row r="35" spans="1:11" ht="12.75">
      <c r="A35" s="111">
        <v>33</v>
      </c>
      <c r="B35" s="113" t="s">
        <v>305</v>
      </c>
      <c r="C35" s="111" t="s">
        <v>214</v>
      </c>
      <c r="D35" s="120">
        <f t="shared" ref="D35:E35" si="2">+D34/D31*100</f>
        <v>3.742454728370221</v>
      </c>
      <c r="E35" s="120">
        <f t="shared" si="2"/>
        <v>1.3900955690703736</v>
      </c>
      <c r="F35" s="111" t="s">
        <v>65</v>
      </c>
      <c r="G35" s="121" t="s">
        <v>65</v>
      </c>
      <c r="H35" s="111" t="s">
        <v>65</v>
      </c>
      <c r="I35" s="116"/>
      <c r="J35" s="116"/>
      <c r="K35" s="116"/>
    </row>
    <row r="36" spans="1:11" ht="12.75">
      <c r="A36" s="111">
        <v>34</v>
      </c>
      <c r="B36" s="113" t="s">
        <v>255</v>
      </c>
      <c r="C36" s="111" t="s">
        <v>294</v>
      </c>
      <c r="D36" s="118">
        <v>99</v>
      </c>
      <c r="E36" s="116">
        <v>220.6</v>
      </c>
      <c r="F36" s="116">
        <v>131.30000000000001</v>
      </c>
      <c r="G36" s="116">
        <v>170.3</v>
      </c>
      <c r="H36" s="116">
        <v>139.69999999999999</v>
      </c>
      <c r="I36" s="116">
        <v>198.6</v>
      </c>
      <c r="J36" s="116">
        <v>249.1</v>
      </c>
      <c r="K36" s="116">
        <v>269.39999999999998</v>
      </c>
    </row>
    <row r="37" spans="1:11" ht="12.75" customHeight="1">
      <c r="A37" s="111">
        <v>35</v>
      </c>
      <c r="B37" s="113" t="s">
        <v>256</v>
      </c>
      <c r="C37" s="111" t="s">
        <v>294</v>
      </c>
      <c r="D37" s="118">
        <v>267</v>
      </c>
      <c r="E37" s="116">
        <v>343.3</v>
      </c>
      <c r="F37" s="116">
        <v>698.9</v>
      </c>
      <c r="G37" s="116">
        <v>718.4</v>
      </c>
      <c r="H37" s="116">
        <v>495.6</v>
      </c>
      <c r="I37" s="116">
        <v>625.79999999999995</v>
      </c>
      <c r="J37" s="116">
        <v>496.1</v>
      </c>
      <c r="K37" s="116">
        <v>567.5</v>
      </c>
    </row>
    <row r="38" spans="1:11" ht="17.25" customHeight="1">
      <c r="A38" s="111">
        <v>36</v>
      </c>
      <c r="B38" s="113" t="s">
        <v>257</v>
      </c>
      <c r="C38" s="111" t="s">
        <v>294</v>
      </c>
      <c r="D38" s="116">
        <v>167.9</v>
      </c>
      <c r="E38" s="116">
        <v>122.7</v>
      </c>
      <c r="F38" s="116">
        <v>641.1</v>
      </c>
      <c r="G38" s="116">
        <v>544.70000000000005</v>
      </c>
      <c r="H38" s="116">
        <v>220.3</v>
      </c>
      <c r="I38" s="116">
        <v>198.9</v>
      </c>
      <c r="J38" s="116">
        <v>231.5</v>
      </c>
      <c r="K38" s="116">
        <v>237.2</v>
      </c>
    </row>
    <row r="39" spans="1:11" ht="12.75">
      <c r="A39" s="111">
        <v>37</v>
      </c>
      <c r="B39" s="113" t="s">
        <v>259</v>
      </c>
      <c r="C39" s="111" t="s">
        <v>57</v>
      </c>
      <c r="D39" s="116">
        <v>807</v>
      </c>
      <c r="E39" s="116">
        <v>816</v>
      </c>
      <c r="F39" s="116">
        <v>832</v>
      </c>
      <c r="G39" s="116">
        <v>856</v>
      </c>
      <c r="H39" s="116">
        <v>885</v>
      </c>
      <c r="I39" s="116">
        <v>937</v>
      </c>
      <c r="J39" s="116">
        <v>947</v>
      </c>
      <c r="K39" s="116">
        <v>981</v>
      </c>
    </row>
    <row r="40" spans="1:11" ht="12.75">
      <c r="A40" s="111">
        <v>38</v>
      </c>
      <c r="B40" s="113" t="s">
        <v>260</v>
      </c>
      <c r="C40" s="111" t="s">
        <v>57</v>
      </c>
      <c r="D40" s="116">
        <v>612</v>
      </c>
      <c r="E40" s="116">
        <v>619</v>
      </c>
      <c r="F40" s="116">
        <v>703</v>
      </c>
      <c r="G40" s="116">
        <v>749</v>
      </c>
      <c r="H40" s="116">
        <v>775</v>
      </c>
      <c r="I40" s="116">
        <v>824</v>
      </c>
      <c r="J40" s="116">
        <v>831</v>
      </c>
      <c r="K40" s="116">
        <v>861</v>
      </c>
    </row>
    <row r="41" spans="1:11" ht="12.75">
      <c r="A41" s="111">
        <v>39</v>
      </c>
      <c r="B41" s="113" t="s">
        <v>261</v>
      </c>
      <c r="C41" s="111" t="s">
        <v>57</v>
      </c>
      <c r="D41" s="116">
        <v>701</v>
      </c>
      <c r="E41" s="116">
        <v>610</v>
      </c>
      <c r="F41" s="116">
        <v>706</v>
      </c>
      <c r="G41" s="116">
        <v>507</v>
      </c>
      <c r="H41" s="116">
        <v>708</v>
      </c>
      <c r="I41" s="116">
        <v>745</v>
      </c>
      <c r="J41" s="116">
        <v>609</v>
      </c>
      <c r="K41" s="116">
        <v>739</v>
      </c>
    </row>
    <row r="42" spans="1:11" ht="12.75">
      <c r="A42" s="111">
        <v>40</v>
      </c>
      <c r="B42" s="113" t="s">
        <v>262</v>
      </c>
      <c r="C42" s="111" t="s">
        <v>57</v>
      </c>
      <c r="D42" s="116">
        <v>664</v>
      </c>
      <c r="E42" s="116">
        <v>583</v>
      </c>
      <c r="F42" s="116">
        <v>650</v>
      </c>
      <c r="G42" s="116">
        <v>480</v>
      </c>
      <c r="H42" s="116">
        <v>615</v>
      </c>
      <c r="I42" s="116">
        <v>634</v>
      </c>
      <c r="J42" s="116">
        <v>579</v>
      </c>
      <c r="K42" s="116">
        <v>644</v>
      </c>
    </row>
    <row r="43" spans="1:11" ht="12.75">
      <c r="A43" s="111">
        <v>41</v>
      </c>
      <c r="B43" s="113" t="s">
        <v>263</v>
      </c>
      <c r="C43" s="111" t="s">
        <v>57</v>
      </c>
      <c r="D43" s="116">
        <v>136</v>
      </c>
      <c r="E43" s="116">
        <v>198</v>
      </c>
      <c r="F43" s="116">
        <v>385</v>
      </c>
      <c r="G43" s="116">
        <v>243</v>
      </c>
      <c r="H43" s="116">
        <v>417</v>
      </c>
      <c r="I43" s="116">
        <v>322</v>
      </c>
      <c r="J43" s="116">
        <v>350</v>
      </c>
      <c r="K43" s="116">
        <v>471</v>
      </c>
    </row>
    <row r="44" spans="1:11" ht="12.75">
      <c r="A44" s="111">
        <v>42</v>
      </c>
      <c r="B44" s="113" t="s">
        <v>264</v>
      </c>
      <c r="C44" s="111" t="s">
        <v>57</v>
      </c>
      <c r="D44" s="116">
        <v>1230</v>
      </c>
      <c r="E44" s="116">
        <v>1226</v>
      </c>
      <c r="F44" s="116">
        <v>1356</v>
      </c>
      <c r="G44" s="116">
        <v>1454</v>
      </c>
      <c r="H44" s="116">
        <v>1485</v>
      </c>
      <c r="I44" s="116">
        <v>1548</v>
      </c>
      <c r="J44" s="116">
        <v>1283</v>
      </c>
      <c r="K44" s="116">
        <v>1211</v>
      </c>
    </row>
    <row r="45" spans="1:11" ht="12.75">
      <c r="A45" s="111">
        <v>43</v>
      </c>
      <c r="B45" s="113" t="s">
        <v>98</v>
      </c>
      <c r="C45" s="111" t="s">
        <v>57</v>
      </c>
      <c r="D45" s="116">
        <v>181570</v>
      </c>
      <c r="E45" s="116">
        <v>186240</v>
      </c>
      <c r="F45" s="116">
        <v>187194</v>
      </c>
      <c r="G45" s="116">
        <f>G46+G47+G48+G49+G50</f>
        <v>211204</v>
      </c>
      <c r="H45" s="116">
        <f>H46+H47+H48+H49+H50</f>
        <v>235186</v>
      </c>
      <c r="I45" s="116">
        <v>273055</v>
      </c>
      <c r="J45" s="116">
        <v>292344</v>
      </c>
      <c r="K45" s="116">
        <v>323293</v>
      </c>
    </row>
    <row r="46" spans="1:11" ht="12.75">
      <c r="A46" s="111">
        <v>44</v>
      </c>
      <c r="B46" s="113" t="s">
        <v>265</v>
      </c>
      <c r="C46" s="111" t="s">
        <v>57</v>
      </c>
      <c r="D46" s="116">
        <v>21</v>
      </c>
      <c r="E46" s="116">
        <v>19</v>
      </c>
      <c r="F46" s="116">
        <v>12</v>
      </c>
      <c r="G46" s="116">
        <v>16</v>
      </c>
      <c r="H46" s="116">
        <v>15</v>
      </c>
      <c r="I46" s="116">
        <v>14</v>
      </c>
      <c r="J46" s="116">
        <v>24</v>
      </c>
      <c r="K46" s="116">
        <v>31</v>
      </c>
    </row>
    <row r="47" spans="1:11" ht="12.75">
      <c r="A47" s="111">
        <v>45</v>
      </c>
      <c r="B47" s="113" t="s">
        <v>266</v>
      </c>
      <c r="C47" s="111" t="s">
        <v>57</v>
      </c>
      <c r="D47" s="116">
        <v>11313</v>
      </c>
      <c r="E47" s="116">
        <v>11128</v>
      </c>
      <c r="F47" s="116">
        <v>11766</v>
      </c>
      <c r="G47" s="116">
        <v>12342</v>
      </c>
      <c r="H47" s="116">
        <v>13443</v>
      </c>
      <c r="I47" s="116">
        <v>15795</v>
      </c>
      <c r="J47" s="116">
        <v>17506</v>
      </c>
      <c r="K47" s="116">
        <v>19115</v>
      </c>
    </row>
    <row r="48" spans="1:11" ht="12.75">
      <c r="A48" s="111">
        <v>46</v>
      </c>
      <c r="B48" s="113" t="s">
        <v>267</v>
      </c>
      <c r="C48" s="111" t="s">
        <v>57</v>
      </c>
      <c r="D48" s="116">
        <v>19741</v>
      </c>
      <c r="E48" s="116">
        <v>19542</v>
      </c>
      <c r="F48" s="116">
        <v>20134</v>
      </c>
      <c r="G48" s="116">
        <v>22282</v>
      </c>
      <c r="H48" s="116">
        <v>25453</v>
      </c>
      <c r="I48" s="116">
        <v>28454</v>
      </c>
      <c r="J48" s="116">
        <v>30661</v>
      </c>
      <c r="K48" s="116">
        <v>32828</v>
      </c>
    </row>
    <row r="49" spans="1:11" ht="12.75">
      <c r="A49" s="111">
        <v>47</v>
      </c>
      <c r="B49" s="113" t="s">
        <v>268</v>
      </c>
      <c r="C49" s="111" t="s">
        <v>57</v>
      </c>
      <c r="D49" s="116">
        <v>89615</v>
      </c>
      <c r="E49" s="116">
        <v>93571</v>
      </c>
      <c r="F49" s="116">
        <v>95403</v>
      </c>
      <c r="G49" s="116">
        <v>108161</v>
      </c>
      <c r="H49" s="116">
        <v>119290</v>
      </c>
      <c r="I49" s="116">
        <v>139440</v>
      </c>
      <c r="J49" s="116">
        <v>148930</v>
      </c>
      <c r="K49" s="116">
        <v>162812</v>
      </c>
    </row>
    <row r="50" spans="1:11" ht="12.75">
      <c r="A50" s="111">
        <v>48</v>
      </c>
      <c r="B50" s="113" t="s">
        <v>269</v>
      </c>
      <c r="C50" s="111" t="s">
        <v>57</v>
      </c>
      <c r="D50" s="116">
        <v>60880</v>
      </c>
      <c r="E50" s="116">
        <v>61980</v>
      </c>
      <c r="F50" s="116">
        <v>59879</v>
      </c>
      <c r="G50" s="116">
        <v>68403</v>
      </c>
      <c r="H50" s="116">
        <v>76985</v>
      </c>
      <c r="I50" s="116">
        <v>89352</v>
      </c>
      <c r="J50" s="116">
        <v>95223</v>
      </c>
      <c r="K50" s="116">
        <v>108507</v>
      </c>
    </row>
    <row r="51" spans="1:11" ht="12.75">
      <c r="A51" s="111">
        <v>49</v>
      </c>
      <c r="B51" s="113" t="s">
        <v>270</v>
      </c>
      <c r="C51" s="111" t="s">
        <v>57</v>
      </c>
      <c r="D51" s="116">
        <v>85184</v>
      </c>
      <c r="E51" s="116">
        <v>87167</v>
      </c>
      <c r="F51" s="116">
        <v>89285</v>
      </c>
      <c r="G51" s="116">
        <v>95759</v>
      </c>
      <c r="H51" s="116">
        <v>104244</v>
      </c>
      <c r="I51" s="116">
        <v>121017</v>
      </c>
      <c r="J51" s="116">
        <v>132213</v>
      </c>
      <c r="K51" s="116">
        <v>145632</v>
      </c>
    </row>
    <row r="52" spans="1:11" ht="12.75">
      <c r="A52" s="111">
        <v>50</v>
      </c>
      <c r="B52" s="113" t="s">
        <v>271</v>
      </c>
      <c r="C52" s="111" t="s">
        <v>57</v>
      </c>
      <c r="D52" s="116">
        <v>1484</v>
      </c>
      <c r="E52" s="116">
        <v>2725</v>
      </c>
      <c r="F52" s="116">
        <v>4196</v>
      </c>
      <c r="G52" s="116">
        <v>1216</v>
      </c>
      <c r="H52" s="116">
        <v>1766</v>
      </c>
      <c r="I52" s="116">
        <v>1855</v>
      </c>
      <c r="J52" s="116">
        <v>6789</v>
      </c>
      <c r="K52" s="116">
        <v>1802</v>
      </c>
    </row>
    <row r="53" spans="1:11" ht="12.75">
      <c r="A53" s="111">
        <v>51</v>
      </c>
      <c r="B53" s="113" t="s">
        <v>272</v>
      </c>
      <c r="C53" s="111" t="s">
        <v>57</v>
      </c>
      <c r="D53" s="116">
        <v>260</v>
      </c>
      <c r="E53" s="116">
        <v>235</v>
      </c>
      <c r="F53" s="116">
        <v>287</v>
      </c>
      <c r="G53" s="116">
        <v>264</v>
      </c>
      <c r="H53" s="116">
        <v>263</v>
      </c>
      <c r="I53" s="116">
        <v>266</v>
      </c>
      <c r="J53" s="116">
        <v>253</v>
      </c>
      <c r="K53" s="116">
        <v>240</v>
      </c>
    </row>
    <row r="54" spans="1:11" ht="12.75">
      <c r="A54" s="111">
        <v>52</v>
      </c>
      <c r="B54" s="113" t="s">
        <v>273</v>
      </c>
      <c r="C54" s="111" t="s">
        <v>57</v>
      </c>
      <c r="D54" s="116">
        <v>235</v>
      </c>
      <c r="E54" s="116">
        <v>235</v>
      </c>
      <c r="F54" s="116">
        <v>217</v>
      </c>
      <c r="G54" s="116">
        <v>212</v>
      </c>
      <c r="H54" s="116">
        <v>209</v>
      </c>
      <c r="I54" s="116">
        <v>216</v>
      </c>
      <c r="J54" s="116">
        <v>214</v>
      </c>
      <c r="K54" s="116">
        <v>216</v>
      </c>
    </row>
    <row r="55" spans="1:11" ht="12.75">
      <c r="A55" s="111">
        <v>53</v>
      </c>
      <c r="B55" s="113" t="s">
        <v>274</v>
      </c>
      <c r="C55" s="111" t="s">
        <v>57</v>
      </c>
      <c r="D55" s="116">
        <v>234</v>
      </c>
      <c r="E55" s="116">
        <v>240</v>
      </c>
      <c r="F55" s="116">
        <v>240</v>
      </c>
      <c r="G55" s="116">
        <v>275</v>
      </c>
      <c r="H55" s="116">
        <v>293</v>
      </c>
      <c r="I55" s="116">
        <v>292</v>
      </c>
      <c r="J55" s="116">
        <v>294</v>
      </c>
      <c r="K55" s="116">
        <v>318</v>
      </c>
    </row>
    <row r="56" spans="1:11" ht="12.75">
      <c r="A56" s="111">
        <v>54</v>
      </c>
      <c r="B56" s="113" t="s">
        <v>275</v>
      </c>
      <c r="C56" s="111" t="s">
        <v>57</v>
      </c>
      <c r="D56" s="116">
        <v>63</v>
      </c>
      <c r="E56" s="116">
        <v>76</v>
      </c>
      <c r="F56" s="116">
        <v>76</v>
      </c>
      <c r="G56" s="116">
        <v>87</v>
      </c>
      <c r="H56" s="116">
        <v>96</v>
      </c>
      <c r="I56" s="116">
        <v>121</v>
      </c>
      <c r="J56" s="116">
        <v>133</v>
      </c>
      <c r="K56" s="116">
        <v>152</v>
      </c>
    </row>
    <row r="57" spans="1:11" ht="12.75">
      <c r="A57" s="111">
        <v>55</v>
      </c>
      <c r="B57" s="113" t="s">
        <v>223</v>
      </c>
      <c r="C57" s="111" t="s">
        <v>57</v>
      </c>
      <c r="D57" s="116">
        <v>15</v>
      </c>
      <c r="E57" s="116">
        <v>10</v>
      </c>
      <c r="F57" s="116">
        <v>11</v>
      </c>
      <c r="G57" s="116">
        <v>16</v>
      </c>
      <c r="H57" s="116">
        <v>24</v>
      </c>
      <c r="I57" s="116">
        <v>42</v>
      </c>
      <c r="J57" s="116">
        <v>53</v>
      </c>
      <c r="K57" s="116">
        <v>55</v>
      </c>
    </row>
    <row r="58" spans="1:11" ht="19.5" customHeight="1">
      <c r="A58" s="111">
        <v>58</v>
      </c>
      <c r="B58" s="113" t="s">
        <v>277</v>
      </c>
      <c r="C58" s="111" t="s">
        <v>295</v>
      </c>
      <c r="D58" s="116">
        <v>9836.1</v>
      </c>
      <c r="E58" s="116">
        <v>11507</v>
      </c>
      <c r="F58" s="116">
        <v>11105.9</v>
      </c>
      <c r="G58" s="116">
        <v>11432</v>
      </c>
      <c r="H58" s="116">
        <v>12361.4</v>
      </c>
      <c r="I58" s="116">
        <v>10690.8</v>
      </c>
      <c r="J58" s="116">
        <v>12305.9</v>
      </c>
      <c r="K58" s="116">
        <v>12032.7</v>
      </c>
    </row>
    <row r="59" spans="1:11" ht="12.75">
      <c r="A59" s="111">
        <v>59</v>
      </c>
      <c r="B59" s="113" t="s">
        <v>278</v>
      </c>
      <c r="C59" s="111" t="s">
        <v>295</v>
      </c>
      <c r="D59" s="116">
        <v>9516</v>
      </c>
      <c r="E59" s="116">
        <v>11138</v>
      </c>
      <c r="F59" s="116">
        <v>9217</v>
      </c>
      <c r="G59" s="116">
        <v>9600</v>
      </c>
      <c r="H59" s="116">
        <v>11628</v>
      </c>
      <c r="I59" s="116">
        <v>10512</v>
      </c>
      <c r="J59" s="116">
        <v>12184.8</v>
      </c>
      <c r="K59" s="116">
        <v>11913</v>
      </c>
    </row>
    <row r="60" spans="1:11" ht="12.75">
      <c r="A60" s="111">
        <v>60</v>
      </c>
      <c r="B60" s="113" t="s">
        <v>279</v>
      </c>
      <c r="C60" s="111" t="s">
        <v>295</v>
      </c>
      <c r="D60" s="116">
        <v>205.1</v>
      </c>
      <c r="E60" s="116">
        <v>217</v>
      </c>
      <c r="F60" s="116">
        <v>124.5</v>
      </c>
      <c r="G60" s="116">
        <v>90</v>
      </c>
      <c r="H60" s="116">
        <v>99.3</v>
      </c>
      <c r="I60" s="116">
        <v>119.8</v>
      </c>
      <c r="J60" s="116">
        <v>96.4</v>
      </c>
      <c r="K60" s="116">
        <v>96.2</v>
      </c>
    </row>
    <row r="61" spans="1:11" ht="12.75">
      <c r="A61" s="111">
        <v>61</v>
      </c>
      <c r="B61" s="113" t="s">
        <v>280</v>
      </c>
      <c r="C61" s="111" t="s">
        <v>295</v>
      </c>
      <c r="D61" s="116">
        <v>25</v>
      </c>
      <c r="E61" s="116">
        <v>27</v>
      </c>
      <c r="F61" s="116">
        <v>40.47</v>
      </c>
      <c r="G61" s="116">
        <v>47</v>
      </c>
      <c r="H61" s="116">
        <v>64.099999999999994</v>
      </c>
      <c r="I61" s="116">
        <v>59.01</v>
      </c>
      <c r="J61" s="116">
        <v>24.65</v>
      </c>
      <c r="K61" s="116">
        <v>23.5</v>
      </c>
    </row>
    <row r="62" spans="1:11" ht="19.5" customHeight="1">
      <c r="A62" s="111">
        <v>62</v>
      </c>
      <c r="B62" s="113" t="s">
        <v>281</v>
      </c>
      <c r="C62" s="111" t="s">
        <v>296</v>
      </c>
      <c r="D62" s="116">
        <v>15755</v>
      </c>
      <c r="E62" s="116">
        <v>14160</v>
      </c>
      <c r="F62" s="116">
        <v>20560.2</v>
      </c>
      <c r="G62" s="116">
        <v>12355</v>
      </c>
      <c r="H62" s="116">
        <v>8621</v>
      </c>
      <c r="I62" s="116">
        <v>33722.199999999997</v>
      </c>
      <c r="J62" s="116">
        <v>16902.8</v>
      </c>
      <c r="K62" s="116">
        <v>39319</v>
      </c>
    </row>
    <row r="63" spans="1:11" ht="12.75">
      <c r="A63" s="111">
        <v>63</v>
      </c>
      <c r="B63" s="113" t="s">
        <v>278</v>
      </c>
      <c r="C63" s="111" t="s">
        <v>296</v>
      </c>
      <c r="D63" s="116">
        <v>13211</v>
      </c>
      <c r="E63" s="116">
        <v>12397</v>
      </c>
      <c r="F63" s="116">
        <v>16493.2</v>
      </c>
      <c r="G63" s="116">
        <v>10990</v>
      </c>
      <c r="H63" s="116">
        <v>7293.9</v>
      </c>
      <c r="I63" s="116">
        <v>29097</v>
      </c>
      <c r="J63" s="116">
        <v>14731.4</v>
      </c>
      <c r="K63" s="116">
        <v>35378</v>
      </c>
    </row>
    <row r="64" spans="1:11" ht="12.75">
      <c r="A64" s="111">
        <v>64</v>
      </c>
      <c r="B64" s="113" t="s">
        <v>279</v>
      </c>
      <c r="C64" s="111" t="s">
        <v>296</v>
      </c>
      <c r="D64" s="116">
        <v>2461</v>
      </c>
      <c r="E64" s="116">
        <v>1568</v>
      </c>
      <c r="F64" s="116">
        <v>1675</v>
      </c>
      <c r="G64" s="116">
        <v>1080</v>
      </c>
      <c r="H64" s="116">
        <v>1140</v>
      </c>
      <c r="I64" s="116">
        <v>3840</v>
      </c>
      <c r="J64" s="116">
        <v>1930</v>
      </c>
      <c r="K64" s="116">
        <v>3473</v>
      </c>
    </row>
    <row r="65" spans="1:11" ht="12.75">
      <c r="A65" s="111">
        <v>65</v>
      </c>
      <c r="B65" s="113" t="s">
        <v>280</v>
      </c>
      <c r="C65" s="111" t="s">
        <v>296</v>
      </c>
      <c r="D65" s="116">
        <v>325</v>
      </c>
      <c r="E65" s="116">
        <v>120</v>
      </c>
      <c r="F65" s="116">
        <v>600</v>
      </c>
      <c r="G65" s="116">
        <v>470</v>
      </c>
      <c r="H65" s="116">
        <v>137.1</v>
      </c>
      <c r="I65" s="116">
        <v>785.2</v>
      </c>
      <c r="J65" s="116">
        <v>241.4</v>
      </c>
      <c r="K65" s="116">
        <v>468</v>
      </c>
    </row>
    <row r="66" spans="1:11" ht="12.75">
      <c r="A66" s="111">
        <v>66</v>
      </c>
      <c r="B66" s="113" t="s">
        <v>282</v>
      </c>
      <c r="C66" s="111" t="s">
        <v>296</v>
      </c>
      <c r="D66" s="116">
        <v>18895</v>
      </c>
      <c r="E66" s="116">
        <v>17550</v>
      </c>
      <c r="F66" s="116">
        <v>16500</v>
      </c>
      <c r="G66" s="116">
        <v>16120</v>
      </c>
      <c r="H66" s="116">
        <v>16130</v>
      </c>
      <c r="I66" s="116">
        <v>16500</v>
      </c>
      <c r="J66" s="116">
        <v>9399</v>
      </c>
      <c r="K66" s="116">
        <v>14649</v>
      </c>
    </row>
    <row r="67" spans="1:11" ht="12.75">
      <c r="A67" s="111">
        <v>67</v>
      </c>
      <c r="B67" s="113" t="s">
        <v>306</v>
      </c>
      <c r="C67" s="111" t="s">
        <v>57</v>
      </c>
      <c r="D67" s="109">
        <v>116</v>
      </c>
      <c r="E67" s="109">
        <v>67</v>
      </c>
      <c r="F67" s="109">
        <v>60</v>
      </c>
      <c r="G67" s="109">
        <v>58</v>
      </c>
      <c r="H67" s="109">
        <v>52</v>
      </c>
      <c r="I67" s="116"/>
      <c r="J67" s="116"/>
      <c r="K67" s="116"/>
    </row>
    <row r="68" spans="1:11" ht="12.75">
      <c r="A68" s="111">
        <v>68</v>
      </c>
      <c r="B68" s="113" t="s">
        <v>284</v>
      </c>
      <c r="C68" s="111" t="s">
        <v>57</v>
      </c>
      <c r="D68" s="116">
        <v>3</v>
      </c>
      <c r="E68" s="116">
        <v>3</v>
      </c>
      <c r="F68" s="116">
        <v>3</v>
      </c>
      <c r="G68" s="116">
        <v>3</v>
      </c>
      <c r="H68" s="116">
        <v>3</v>
      </c>
      <c r="I68" s="116">
        <v>3</v>
      </c>
      <c r="J68" s="116">
        <v>3</v>
      </c>
      <c r="K68" s="116">
        <v>3</v>
      </c>
    </row>
    <row r="69" spans="1:11" ht="12.75" customHeight="1">
      <c r="A69" s="111">
        <v>69</v>
      </c>
      <c r="B69" s="113" t="s">
        <v>103</v>
      </c>
      <c r="C69" s="111" t="s">
        <v>57</v>
      </c>
      <c r="D69" s="116">
        <v>827</v>
      </c>
      <c r="E69" s="116">
        <v>804</v>
      </c>
      <c r="F69" s="116">
        <v>764</v>
      </c>
      <c r="G69" s="116">
        <v>771</v>
      </c>
      <c r="H69" s="116">
        <v>789</v>
      </c>
      <c r="I69" s="116">
        <v>821</v>
      </c>
      <c r="J69" s="116">
        <v>866</v>
      </c>
      <c r="K69" s="116">
        <v>905</v>
      </c>
    </row>
    <row r="70" spans="1:11" ht="12.75">
      <c r="A70" s="111">
        <v>70</v>
      </c>
      <c r="B70" s="113" t="s">
        <v>104</v>
      </c>
      <c r="C70" s="111" t="s">
        <v>57</v>
      </c>
      <c r="D70" s="116">
        <v>43</v>
      </c>
      <c r="E70" s="116">
        <v>49</v>
      </c>
      <c r="F70" s="116">
        <v>47</v>
      </c>
      <c r="G70" s="116">
        <v>45</v>
      </c>
      <c r="H70" s="116">
        <v>48</v>
      </c>
      <c r="I70" s="116">
        <v>49</v>
      </c>
      <c r="J70" s="116">
        <v>51</v>
      </c>
      <c r="K70" s="116">
        <v>49</v>
      </c>
    </row>
    <row r="71" spans="1:11" ht="12.75">
      <c r="A71" s="111">
        <v>71</v>
      </c>
      <c r="B71" s="113" t="s">
        <v>285</v>
      </c>
      <c r="C71" s="111" t="s">
        <v>57</v>
      </c>
      <c r="D71" s="116">
        <v>1</v>
      </c>
      <c r="E71" s="116">
        <v>1</v>
      </c>
      <c r="F71" s="116">
        <v>1</v>
      </c>
      <c r="G71" s="116">
        <v>1</v>
      </c>
      <c r="H71" s="116">
        <v>1</v>
      </c>
      <c r="I71" s="116">
        <v>1</v>
      </c>
      <c r="J71" s="116">
        <v>1</v>
      </c>
      <c r="K71" s="116">
        <v>1</v>
      </c>
    </row>
    <row r="72" spans="1:11" ht="12.75">
      <c r="A72" s="111">
        <v>72</v>
      </c>
      <c r="B72" s="113" t="s">
        <v>286</v>
      </c>
      <c r="C72" s="111" t="s">
        <v>57</v>
      </c>
      <c r="D72" s="116">
        <v>7</v>
      </c>
      <c r="E72" s="116">
        <v>8</v>
      </c>
      <c r="F72" s="116">
        <v>5</v>
      </c>
      <c r="G72" s="116">
        <v>7</v>
      </c>
      <c r="H72" s="116">
        <v>5</v>
      </c>
      <c r="I72" s="116">
        <v>7</v>
      </c>
      <c r="J72" s="116">
        <v>8</v>
      </c>
      <c r="K72" s="116">
        <v>7</v>
      </c>
    </row>
    <row r="73" spans="1:11" ht="12.75">
      <c r="A73" s="111">
        <v>73</v>
      </c>
      <c r="B73" s="113" t="s">
        <v>287</v>
      </c>
      <c r="C73" s="111" t="s">
        <v>57</v>
      </c>
      <c r="D73" s="116">
        <v>19</v>
      </c>
      <c r="E73" s="116">
        <v>18</v>
      </c>
      <c r="F73" s="116">
        <v>18</v>
      </c>
      <c r="G73" s="116">
        <v>21</v>
      </c>
      <c r="H73" s="116">
        <v>17</v>
      </c>
      <c r="I73" s="116">
        <v>18</v>
      </c>
      <c r="J73" s="116">
        <v>19</v>
      </c>
      <c r="K73" s="116">
        <v>19</v>
      </c>
    </row>
    <row r="74" spans="1:11" ht="12.75">
      <c r="A74" s="111">
        <v>74</v>
      </c>
      <c r="B74" s="113" t="s">
        <v>139</v>
      </c>
      <c r="C74" s="111" t="s">
        <v>57</v>
      </c>
      <c r="D74" s="116">
        <v>0</v>
      </c>
      <c r="E74" s="116">
        <v>2</v>
      </c>
      <c r="F74" s="116">
        <v>0</v>
      </c>
      <c r="G74" s="116">
        <v>1</v>
      </c>
      <c r="H74" s="116">
        <v>0</v>
      </c>
      <c r="I74" s="116">
        <v>0</v>
      </c>
      <c r="J74" s="116">
        <v>0</v>
      </c>
      <c r="K74" s="116">
        <v>0</v>
      </c>
    </row>
    <row r="75" spans="1:11" ht="12.75">
      <c r="A75" s="111">
        <v>75</v>
      </c>
      <c r="B75" s="113" t="s">
        <v>292</v>
      </c>
      <c r="C75" s="111" t="s">
        <v>57</v>
      </c>
      <c r="D75" s="116">
        <v>11</v>
      </c>
      <c r="E75" s="116">
        <v>19</v>
      </c>
      <c r="F75" s="116">
        <v>28</v>
      </c>
      <c r="G75" s="116">
        <v>23</v>
      </c>
      <c r="H75" s="116">
        <v>10</v>
      </c>
      <c r="I75" s="116">
        <v>24</v>
      </c>
      <c r="J75" s="116">
        <v>24</v>
      </c>
      <c r="K75" s="116">
        <v>25</v>
      </c>
    </row>
  </sheetData>
  <mergeCells count="4">
    <mergeCell ref="D3:K3"/>
    <mergeCell ref="D4:K4"/>
    <mergeCell ref="D5:K5"/>
    <mergeCell ref="A1:K1"/>
  </mergeCells>
  <pageMargins left="0.7" right="0.7" top="0.75" bottom="0.75" header="0.3" footer="0.3"/>
  <pageSetup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I72"/>
  <sheetViews>
    <sheetView zoomScaleNormal="100" workbookViewId="0">
      <selection activeCell="G61" sqref="G61"/>
    </sheetView>
  </sheetViews>
  <sheetFormatPr defaultRowHeight="12.75"/>
  <cols>
    <col min="1" max="1" width="4.140625" style="51" customWidth="1"/>
    <col min="2" max="2" width="39.5703125" style="52" customWidth="1"/>
    <col min="3" max="3" width="8.140625" style="51" customWidth="1"/>
    <col min="4" max="12" width="6.7109375" style="52" customWidth="1"/>
    <col min="13" max="13" width="7.28515625" style="52" customWidth="1"/>
    <col min="14" max="34" width="6.7109375" style="53" customWidth="1"/>
    <col min="35" max="35" width="7" style="53" customWidth="1"/>
    <col min="36" max="16384" width="9.140625" style="53"/>
  </cols>
  <sheetData>
    <row r="1" spans="1:35">
      <c r="A1" s="45"/>
      <c r="B1" s="46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35">
      <c r="A2" s="173" t="s">
        <v>210</v>
      </c>
      <c r="B2" s="174"/>
      <c r="C2" s="174"/>
      <c r="D2" s="174"/>
      <c r="E2" s="174"/>
      <c r="F2" s="174"/>
      <c r="G2" s="174"/>
      <c r="H2" s="174"/>
      <c r="I2" s="174"/>
      <c r="J2" s="174"/>
      <c r="K2" s="175"/>
      <c r="L2" s="175"/>
      <c r="M2" s="55"/>
    </row>
    <row r="3" spans="1:35" ht="79.5" customHeight="1">
      <c r="A3" s="54"/>
      <c r="B3" s="176" t="s">
        <v>193</v>
      </c>
      <c r="C3" s="176"/>
      <c r="D3" s="171" t="s">
        <v>194</v>
      </c>
      <c r="E3" s="172"/>
      <c r="F3" s="171" t="s">
        <v>195</v>
      </c>
      <c r="G3" s="172"/>
      <c r="H3" s="171" t="s">
        <v>196</v>
      </c>
      <c r="I3" s="172"/>
      <c r="J3" s="171" t="s">
        <v>197</v>
      </c>
      <c r="K3" s="172"/>
      <c r="L3" s="171" t="s">
        <v>198</v>
      </c>
      <c r="M3" s="172"/>
      <c r="N3" s="171" t="s">
        <v>199</v>
      </c>
      <c r="O3" s="172"/>
      <c r="P3" s="171" t="s">
        <v>200</v>
      </c>
      <c r="Q3" s="172"/>
      <c r="R3" s="171" t="s">
        <v>201</v>
      </c>
      <c r="S3" s="172"/>
      <c r="T3" s="171" t="s">
        <v>202</v>
      </c>
      <c r="U3" s="172"/>
      <c r="V3" s="171" t="s">
        <v>203</v>
      </c>
      <c r="W3" s="172"/>
      <c r="X3" s="171" t="s">
        <v>204</v>
      </c>
      <c r="Y3" s="172"/>
      <c r="Z3" s="171" t="s">
        <v>205</v>
      </c>
      <c r="AA3" s="172"/>
      <c r="AB3" s="171" t="s">
        <v>206</v>
      </c>
      <c r="AC3" s="172"/>
      <c r="AD3" s="171" t="s">
        <v>207</v>
      </c>
      <c r="AE3" s="172"/>
      <c r="AF3" s="171" t="s">
        <v>208</v>
      </c>
      <c r="AG3" s="172"/>
      <c r="AH3" s="171" t="s">
        <v>209</v>
      </c>
      <c r="AI3" s="172"/>
    </row>
    <row r="4" spans="1:35" s="58" customFormat="1" ht="25.5" customHeight="1">
      <c r="A4" s="56"/>
      <c r="B4" s="177" t="s">
        <v>211</v>
      </c>
      <c r="C4" s="178"/>
      <c r="D4" s="57">
        <v>2015</v>
      </c>
      <c r="E4" s="57">
        <v>2016</v>
      </c>
      <c r="F4" s="57">
        <v>2015</v>
      </c>
      <c r="G4" s="57">
        <v>2016</v>
      </c>
      <c r="H4" s="57">
        <v>2015</v>
      </c>
      <c r="I4" s="57">
        <v>2016</v>
      </c>
      <c r="J4" s="57">
        <v>2015</v>
      </c>
      <c r="K4" s="57">
        <v>2016</v>
      </c>
      <c r="L4" s="57">
        <v>2015</v>
      </c>
      <c r="M4" s="57">
        <v>2016</v>
      </c>
      <c r="N4" s="57">
        <v>2015</v>
      </c>
      <c r="O4" s="57">
        <v>2016</v>
      </c>
      <c r="P4" s="57">
        <v>2015</v>
      </c>
      <c r="Q4" s="57">
        <v>2016</v>
      </c>
      <c r="R4" s="57">
        <v>2015</v>
      </c>
      <c r="S4" s="57">
        <v>2016</v>
      </c>
      <c r="T4" s="57">
        <v>2015</v>
      </c>
      <c r="U4" s="57">
        <v>2016</v>
      </c>
      <c r="V4" s="57">
        <v>2015</v>
      </c>
      <c r="W4" s="57">
        <v>2016</v>
      </c>
      <c r="X4" s="57">
        <v>2015</v>
      </c>
      <c r="Y4" s="57">
        <v>2016</v>
      </c>
      <c r="Z4" s="57">
        <v>2015</v>
      </c>
      <c r="AA4" s="57">
        <v>2016</v>
      </c>
      <c r="AB4" s="57">
        <v>2015</v>
      </c>
      <c r="AC4" s="57">
        <v>2016</v>
      </c>
      <c r="AD4" s="57">
        <v>2015</v>
      </c>
      <c r="AE4" s="57">
        <v>2016</v>
      </c>
      <c r="AF4" s="57">
        <v>2015</v>
      </c>
      <c r="AG4" s="57">
        <v>2016</v>
      </c>
      <c r="AH4" s="57">
        <v>2015</v>
      </c>
      <c r="AI4" s="57">
        <v>2016</v>
      </c>
    </row>
    <row r="5" spans="1:35" ht="20.25" customHeight="1">
      <c r="A5" s="47" t="s">
        <v>0</v>
      </c>
      <c r="B5" s="47" t="s">
        <v>50</v>
      </c>
      <c r="C5" s="48" t="s">
        <v>1</v>
      </c>
      <c r="D5" s="179" t="s">
        <v>212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0"/>
    </row>
    <row r="6" spans="1:35">
      <c r="A6" s="47">
        <v>1</v>
      </c>
      <c r="B6" s="48" t="s">
        <v>2</v>
      </c>
      <c r="C6" s="47" t="s">
        <v>44</v>
      </c>
      <c r="D6" s="179">
        <v>1938</v>
      </c>
      <c r="E6" s="180"/>
      <c r="F6" s="179">
        <v>1931</v>
      </c>
      <c r="G6" s="180"/>
      <c r="H6" s="179">
        <v>1959</v>
      </c>
      <c r="I6" s="180"/>
      <c r="J6" s="179">
        <v>1924</v>
      </c>
      <c r="K6" s="180"/>
      <c r="L6" s="179">
        <v>1930</v>
      </c>
      <c r="M6" s="180"/>
      <c r="N6" s="179">
        <v>1930</v>
      </c>
      <c r="O6" s="180"/>
      <c r="P6" s="179">
        <v>1930</v>
      </c>
      <c r="Q6" s="180"/>
      <c r="R6" s="179">
        <v>1931</v>
      </c>
      <c r="S6" s="180"/>
      <c r="T6" s="179">
        <v>1924</v>
      </c>
      <c r="U6" s="180"/>
      <c r="V6" s="179">
        <v>1985</v>
      </c>
      <c r="W6" s="180"/>
      <c r="X6" s="179">
        <v>1924</v>
      </c>
      <c r="Y6" s="180"/>
      <c r="Z6" s="179">
        <v>1959</v>
      </c>
      <c r="AA6" s="180"/>
      <c r="AB6" s="179">
        <v>1930</v>
      </c>
      <c r="AC6" s="180"/>
      <c r="AD6" s="179">
        <v>1924</v>
      </c>
      <c r="AE6" s="180"/>
      <c r="AF6" s="179">
        <v>1931</v>
      </c>
      <c r="AG6" s="180"/>
      <c r="AH6" s="179">
        <v>1924</v>
      </c>
      <c r="AI6" s="180"/>
    </row>
    <row r="7" spans="1:35">
      <c r="A7" s="47">
        <v>2</v>
      </c>
      <c r="B7" s="48" t="s">
        <v>3</v>
      </c>
      <c r="C7" s="47" t="s">
        <v>44</v>
      </c>
      <c r="D7" s="179">
        <v>6</v>
      </c>
      <c r="E7" s="180"/>
      <c r="F7" s="179">
        <v>6</v>
      </c>
      <c r="G7" s="180"/>
      <c r="H7" s="179">
        <v>2</v>
      </c>
      <c r="I7" s="180"/>
      <c r="J7" s="179">
        <v>3</v>
      </c>
      <c r="K7" s="180"/>
      <c r="L7" s="179">
        <v>4</v>
      </c>
      <c r="M7" s="180"/>
      <c r="N7" s="179">
        <v>6</v>
      </c>
      <c r="O7" s="180"/>
      <c r="P7" s="179">
        <v>4</v>
      </c>
      <c r="Q7" s="180"/>
      <c r="R7" s="179">
        <v>5</v>
      </c>
      <c r="S7" s="180"/>
      <c r="T7" s="179">
        <v>5</v>
      </c>
      <c r="U7" s="180"/>
      <c r="V7" s="179">
        <v>4</v>
      </c>
      <c r="W7" s="180"/>
      <c r="X7" s="179">
        <v>6</v>
      </c>
      <c r="Y7" s="180"/>
      <c r="Z7" s="179">
        <v>5</v>
      </c>
      <c r="AA7" s="180"/>
      <c r="AB7" s="179">
        <v>5</v>
      </c>
      <c r="AC7" s="180"/>
      <c r="AD7" s="179">
        <v>4</v>
      </c>
      <c r="AE7" s="180"/>
      <c r="AF7" s="179">
        <v>5</v>
      </c>
      <c r="AG7" s="180"/>
      <c r="AH7" s="179">
        <v>5</v>
      </c>
      <c r="AI7" s="180"/>
    </row>
    <row r="8" spans="1:35">
      <c r="A8" s="47">
        <v>3</v>
      </c>
      <c r="B8" s="48" t="s">
        <v>4</v>
      </c>
      <c r="C8" s="47" t="s">
        <v>45</v>
      </c>
      <c r="D8" s="179">
        <v>100</v>
      </c>
      <c r="E8" s="180"/>
      <c r="F8" s="179">
        <v>3079</v>
      </c>
      <c r="G8" s="180"/>
      <c r="H8" s="179">
        <v>960</v>
      </c>
      <c r="I8" s="180"/>
      <c r="J8" s="179">
        <v>3004</v>
      </c>
      <c r="K8" s="180"/>
      <c r="L8" s="179">
        <v>3498</v>
      </c>
      <c r="M8" s="180"/>
      <c r="N8" s="179">
        <v>2686</v>
      </c>
      <c r="O8" s="180"/>
      <c r="P8" s="179">
        <v>2319</v>
      </c>
      <c r="Q8" s="180"/>
      <c r="R8" s="179">
        <v>2620</v>
      </c>
      <c r="S8" s="180"/>
      <c r="T8" s="179">
        <v>4215</v>
      </c>
      <c r="U8" s="180"/>
      <c r="V8" s="179">
        <v>1012</v>
      </c>
      <c r="W8" s="180"/>
      <c r="X8" s="179">
        <v>2773</v>
      </c>
      <c r="Y8" s="180"/>
      <c r="Z8" s="179">
        <v>4829</v>
      </c>
      <c r="AA8" s="180"/>
      <c r="AB8" s="179">
        <v>7720</v>
      </c>
      <c r="AC8" s="180"/>
      <c r="AD8" s="179">
        <v>1956</v>
      </c>
      <c r="AE8" s="180"/>
      <c r="AF8" s="179">
        <v>2455</v>
      </c>
      <c r="AG8" s="180"/>
      <c r="AH8" s="179">
        <v>5605</v>
      </c>
      <c r="AI8" s="180"/>
    </row>
    <row r="9" spans="1:35">
      <c r="A9" s="47">
        <v>4</v>
      </c>
      <c r="B9" s="31" t="s">
        <v>81</v>
      </c>
      <c r="C9" s="23" t="s">
        <v>44</v>
      </c>
      <c r="D9" s="24">
        <f>D10+D11</f>
        <v>12234</v>
      </c>
      <c r="E9" s="49">
        <v>12512</v>
      </c>
      <c r="F9" s="44">
        <f>F10+F11</f>
        <v>3052</v>
      </c>
      <c r="G9" s="49">
        <v>3119</v>
      </c>
      <c r="H9" s="24">
        <f>H10+H11</f>
        <v>1868</v>
      </c>
      <c r="I9" s="49">
        <v>1818</v>
      </c>
      <c r="J9" s="24">
        <f>J10+J11</f>
        <v>2182</v>
      </c>
      <c r="K9" s="49">
        <v>2241</v>
      </c>
      <c r="L9" s="24">
        <f>L10+L11</f>
        <v>2726</v>
      </c>
      <c r="M9" s="49">
        <v>2832</v>
      </c>
      <c r="N9" s="24">
        <f>N10+N11</f>
        <v>3133</v>
      </c>
      <c r="O9" s="49">
        <v>3186</v>
      </c>
      <c r="P9" s="24">
        <f>P10+P11</f>
        <v>2803</v>
      </c>
      <c r="Q9" s="49">
        <v>2941</v>
      </c>
      <c r="R9" s="24">
        <f>R10+R11</f>
        <v>2685</v>
      </c>
      <c r="S9" s="49">
        <v>2701</v>
      </c>
      <c r="T9" s="24">
        <f>T10+T11</f>
        <v>3482</v>
      </c>
      <c r="U9" s="49">
        <v>3584</v>
      </c>
      <c r="V9" s="24">
        <f>V10+V11</f>
        <v>3141</v>
      </c>
      <c r="W9" s="49">
        <v>3165</v>
      </c>
      <c r="X9" s="24">
        <f>X10+X11</f>
        <v>3575</v>
      </c>
      <c r="Y9" s="49">
        <v>3648</v>
      </c>
      <c r="Z9" s="24">
        <f>Z10+Z11</f>
        <v>3207</v>
      </c>
      <c r="AA9" s="49">
        <v>3306</v>
      </c>
      <c r="AB9" s="24">
        <f>AB10+AB11</f>
        <v>3495</v>
      </c>
      <c r="AC9" s="49">
        <v>3504</v>
      </c>
      <c r="AD9" s="24">
        <f>AD10+AD11</f>
        <v>4548</v>
      </c>
      <c r="AE9" s="49">
        <v>4611</v>
      </c>
      <c r="AF9" s="24">
        <f>AF10+AF11</f>
        <v>3154</v>
      </c>
      <c r="AG9" s="49">
        <v>3156</v>
      </c>
      <c r="AH9" s="24">
        <f>AH10+AH11</f>
        <v>4729</v>
      </c>
      <c r="AI9" s="49">
        <v>4835</v>
      </c>
    </row>
    <row r="10" spans="1:35">
      <c r="A10" s="47">
        <v>5</v>
      </c>
      <c r="B10" s="5" t="s">
        <v>5</v>
      </c>
      <c r="C10" s="23" t="s">
        <v>44</v>
      </c>
      <c r="D10" s="24">
        <v>6014</v>
      </c>
      <c r="E10" s="49">
        <v>6104</v>
      </c>
      <c r="F10" s="44">
        <v>1550</v>
      </c>
      <c r="G10" s="49">
        <v>1583</v>
      </c>
      <c r="H10" s="24">
        <v>983</v>
      </c>
      <c r="I10" s="49">
        <v>969</v>
      </c>
      <c r="J10" s="24">
        <v>1132</v>
      </c>
      <c r="K10" s="49">
        <v>1187</v>
      </c>
      <c r="L10" s="24">
        <v>1388</v>
      </c>
      <c r="M10" s="49">
        <v>1459</v>
      </c>
      <c r="N10" s="24">
        <v>1617</v>
      </c>
      <c r="O10" s="49">
        <v>1644</v>
      </c>
      <c r="P10" s="24">
        <v>1431</v>
      </c>
      <c r="Q10" s="49">
        <v>1492</v>
      </c>
      <c r="R10" s="24">
        <v>1375</v>
      </c>
      <c r="S10" s="49">
        <v>1383</v>
      </c>
      <c r="T10" s="24">
        <v>1865</v>
      </c>
      <c r="U10" s="49">
        <v>1911</v>
      </c>
      <c r="V10" s="24">
        <v>1583</v>
      </c>
      <c r="W10" s="49">
        <v>1605</v>
      </c>
      <c r="X10" s="24">
        <v>1816</v>
      </c>
      <c r="Y10" s="49">
        <v>1854</v>
      </c>
      <c r="Z10" s="24">
        <v>1666</v>
      </c>
      <c r="AA10" s="49">
        <v>1723</v>
      </c>
      <c r="AB10" s="24">
        <v>1786</v>
      </c>
      <c r="AC10" s="49">
        <v>1782</v>
      </c>
      <c r="AD10" s="24">
        <v>2282</v>
      </c>
      <c r="AE10" s="49">
        <v>2302</v>
      </c>
      <c r="AF10" s="24">
        <v>1592</v>
      </c>
      <c r="AG10" s="49">
        <v>1595</v>
      </c>
      <c r="AH10" s="24">
        <v>2432</v>
      </c>
      <c r="AI10" s="49">
        <v>2487</v>
      </c>
    </row>
    <row r="11" spans="1:35">
      <c r="A11" s="47">
        <v>6</v>
      </c>
      <c r="B11" s="5" t="s">
        <v>6</v>
      </c>
      <c r="C11" s="23" t="s">
        <v>44</v>
      </c>
      <c r="D11" s="24">
        <v>6220</v>
      </c>
      <c r="E11" s="49">
        <v>6408</v>
      </c>
      <c r="F11" s="44">
        <v>1502</v>
      </c>
      <c r="G11" s="49">
        <v>1536</v>
      </c>
      <c r="H11" s="24">
        <v>885</v>
      </c>
      <c r="I11" s="49">
        <v>849</v>
      </c>
      <c r="J11" s="24">
        <v>1050</v>
      </c>
      <c r="K11" s="49">
        <v>1054</v>
      </c>
      <c r="L11" s="24">
        <v>1338</v>
      </c>
      <c r="M11" s="49">
        <v>1373</v>
      </c>
      <c r="N11" s="24">
        <v>1516</v>
      </c>
      <c r="O11" s="49">
        <v>1532</v>
      </c>
      <c r="P11" s="24">
        <v>1372</v>
      </c>
      <c r="Q11" s="49">
        <v>1449</v>
      </c>
      <c r="R11" s="24">
        <v>1310</v>
      </c>
      <c r="S11" s="49">
        <v>1318</v>
      </c>
      <c r="T11" s="24">
        <v>1617</v>
      </c>
      <c r="U11" s="49">
        <v>1673</v>
      </c>
      <c r="V11" s="24">
        <v>1558</v>
      </c>
      <c r="W11" s="49">
        <v>1563</v>
      </c>
      <c r="X11" s="24">
        <v>1759</v>
      </c>
      <c r="Y11" s="49">
        <v>1794</v>
      </c>
      <c r="Z11" s="24">
        <v>1541</v>
      </c>
      <c r="AA11" s="49">
        <v>1583</v>
      </c>
      <c r="AB11" s="24">
        <v>1709</v>
      </c>
      <c r="AC11" s="49">
        <v>1722</v>
      </c>
      <c r="AD11" s="24">
        <v>2266</v>
      </c>
      <c r="AE11" s="49">
        <v>2309</v>
      </c>
      <c r="AF11" s="24">
        <v>1562</v>
      </c>
      <c r="AG11" s="49">
        <v>1561</v>
      </c>
      <c r="AH11" s="24">
        <v>2297</v>
      </c>
      <c r="AI11" s="49">
        <v>2348</v>
      </c>
    </row>
    <row r="12" spans="1:35">
      <c r="A12" s="47">
        <v>7</v>
      </c>
      <c r="B12" s="5" t="s">
        <v>7</v>
      </c>
      <c r="C12" s="23" t="s">
        <v>46</v>
      </c>
      <c r="D12" s="28">
        <v>122.3</v>
      </c>
      <c r="E12" s="49">
        <v>125.1</v>
      </c>
      <c r="F12" s="60">
        <v>1</v>
      </c>
      <c r="G12" s="49">
        <v>1</v>
      </c>
      <c r="H12" s="28">
        <v>1.9</v>
      </c>
      <c r="I12" s="49">
        <v>1.9</v>
      </c>
      <c r="J12" s="28">
        <v>0.7</v>
      </c>
      <c r="K12" s="49">
        <v>0.7</v>
      </c>
      <c r="L12" s="28">
        <v>0.8</v>
      </c>
      <c r="M12" s="49">
        <v>0.8</v>
      </c>
      <c r="N12" s="28">
        <v>1.2</v>
      </c>
      <c r="O12" s="49">
        <v>1.2</v>
      </c>
      <c r="P12" s="28">
        <v>1.2</v>
      </c>
      <c r="Q12" s="49">
        <v>1.3</v>
      </c>
      <c r="R12" s="28">
        <v>1</v>
      </c>
      <c r="S12" s="49">
        <v>1</v>
      </c>
      <c r="T12" s="28">
        <v>0.8</v>
      </c>
      <c r="U12" s="49">
        <v>0.9</v>
      </c>
      <c r="V12" s="28">
        <v>3.1</v>
      </c>
      <c r="W12" s="49">
        <v>3.1</v>
      </c>
      <c r="X12" s="28">
        <v>1.3</v>
      </c>
      <c r="Y12" s="49">
        <v>1.3</v>
      </c>
      <c r="Z12" s="28">
        <v>0.7</v>
      </c>
      <c r="AA12" s="49">
        <v>0.7</v>
      </c>
      <c r="AB12" s="28">
        <v>0.5</v>
      </c>
      <c r="AC12" s="49">
        <v>0.5</v>
      </c>
      <c r="AD12" s="28">
        <v>2.7</v>
      </c>
      <c r="AE12" s="49">
        <v>2.8</v>
      </c>
      <c r="AF12" s="28">
        <v>1.3</v>
      </c>
      <c r="AG12" s="49">
        <v>1.3</v>
      </c>
      <c r="AH12" s="28">
        <v>0.8</v>
      </c>
      <c r="AI12" s="49">
        <v>0.9</v>
      </c>
    </row>
    <row r="13" spans="1:35">
      <c r="A13" s="47"/>
      <c r="B13" s="5" t="s">
        <v>213</v>
      </c>
      <c r="C13" s="23" t="s">
        <v>214</v>
      </c>
      <c r="D13" s="28">
        <v>45.9</v>
      </c>
      <c r="E13" s="49">
        <v>52.7</v>
      </c>
      <c r="F13" s="60">
        <v>53.9</v>
      </c>
      <c r="G13" s="49">
        <v>58.3</v>
      </c>
      <c r="H13" s="28">
        <v>52.1</v>
      </c>
      <c r="I13" s="49">
        <v>52.3</v>
      </c>
      <c r="J13" s="28">
        <v>43.5</v>
      </c>
      <c r="K13" s="49">
        <v>49.2</v>
      </c>
      <c r="L13" s="28">
        <v>47.5</v>
      </c>
      <c r="M13" s="49">
        <v>52.4</v>
      </c>
      <c r="N13" s="28">
        <v>49</v>
      </c>
      <c r="O13" s="49">
        <v>50.7</v>
      </c>
      <c r="P13" s="28">
        <v>49.4</v>
      </c>
      <c r="Q13" s="49">
        <v>51.9</v>
      </c>
      <c r="R13" s="28">
        <v>51.1</v>
      </c>
      <c r="S13" s="49">
        <v>52.9</v>
      </c>
      <c r="T13" s="28">
        <v>46.5</v>
      </c>
      <c r="U13" s="49">
        <v>56</v>
      </c>
      <c r="V13" s="28">
        <v>47.2</v>
      </c>
      <c r="W13" s="49">
        <v>46</v>
      </c>
      <c r="X13" s="28">
        <v>46.7</v>
      </c>
      <c r="Y13" s="49">
        <v>49.3</v>
      </c>
      <c r="Z13" s="28">
        <v>41.2</v>
      </c>
      <c r="AA13" s="49">
        <v>44.9</v>
      </c>
      <c r="AB13" s="28">
        <v>49.9</v>
      </c>
      <c r="AC13" s="49">
        <v>57.4</v>
      </c>
      <c r="AD13" s="28">
        <v>44.5</v>
      </c>
      <c r="AE13" s="49">
        <v>52.3</v>
      </c>
      <c r="AF13" s="28">
        <v>42.7</v>
      </c>
      <c r="AG13" s="49">
        <v>47.1</v>
      </c>
      <c r="AH13" s="28">
        <v>47</v>
      </c>
      <c r="AI13" s="49">
        <v>50.7</v>
      </c>
    </row>
    <row r="14" spans="1:35">
      <c r="A14" s="47">
        <v>8</v>
      </c>
      <c r="B14" s="5" t="s">
        <v>8</v>
      </c>
      <c r="C14" s="23" t="s">
        <v>44</v>
      </c>
      <c r="D14" s="24">
        <v>3953</v>
      </c>
      <c r="E14" s="49"/>
      <c r="F14" s="44">
        <v>1150</v>
      </c>
      <c r="G14" s="49"/>
      <c r="H14" s="24">
        <v>711</v>
      </c>
      <c r="I14" s="49"/>
      <c r="J14" s="24">
        <v>694</v>
      </c>
      <c r="K14" s="49"/>
      <c r="L14" s="24">
        <v>980</v>
      </c>
      <c r="M14" s="49"/>
      <c r="N14" s="24">
        <v>1140</v>
      </c>
      <c r="O14" s="49"/>
      <c r="P14" s="24">
        <v>1018</v>
      </c>
      <c r="Q14" s="49"/>
      <c r="R14" s="24">
        <v>1004</v>
      </c>
      <c r="S14" s="49"/>
      <c r="T14" s="24">
        <v>1182</v>
      </c>
      <c r="U14" s="49"/>
      <c r="V14" s="24">
        <v>1153</v>
      </c>
      <c r="W14" s="49"/>
      <c r="X14" s="24">
        <v>1290</v>
      </c>
      <c r="Y14" s="49"/>
      <c r="Z14" s="24">
        <v>1066</v>
      </c>
      <c r="AA14" s="49"/>
      <c r="AB14" s="24">
        <v>1235</v>
      </c>
      <c r="AC14" s="49"/>
      <c r="AD14" s="24">
        <v>1505</v>
      </c>
      <c r="AE14" s="49"/>
      <c r="AF14" s="24">
        <v>1037</v>
      </c>
      <c r="AG14" s="49"/>
      <c r="AH14" s="24">
        <v>1689</v>
      </c>
      <c r="AI14" s="49"/>
    </row>
    <row r="15" spans="1:35">
      <c r="A15" s="47">
        <v>9</v>
      </c>
      <c r="B15" s="5" t="s">
        <v>9</v>
      </c>
      <c r="C15" s="23" t="s">
        <v>44</v>
      </c>
      <c r="D15" s="24">
        <v>11552</v>
      </c>
      <c r="E15" s="49">
        <v>12512</v>
      </c>
      <c r="F15" s="44">
        <v>652</v>
      </c>
      <c r="G15" s="49">
        <v>678</v>
      </c>
      <c r="H15" s="24">
        <v>663</v>
      </c>
      <c r="I15" s="49">
        <v>680</v>
      </c>
      <c r="J15" s="24">
        <v>682</v>
      </c>
      <c r="K15" s="49">
        <v>743</v>
      </c>
      <c r="L15" s="24">
        <v>855</v>
      </c>
      <c r="M15" s="49">
        <v>865</v>
      </c>
      <c r="N15" s="24">
        <v>558</v>
      </c>
      <c r="O15" s="49">
        <v>548</v>
      </c>
      <c r="P15" s="24">
        <v>929</v>
      </c>
      <c r="Q15" s="49">
        <v>946</v>
      </c>
      <c r="R15" s="24">
        <v>521</v>
      </c>
      <c r="S15" s="49">
        <v>416</v>
      </c>
      <c r="T15" s="24">
        <v>962</v>
      </c>
      <c r="U15" s="49">
        <v>984</v>
      </c>
      <c r="V15" s="24">
        <v>1571</v>
      </c>
      <c r="W15" s="49">
        <v>1471</v>
      </c>
      <c r="X15" s="24">
        <v>703</v>
      </c>
      <c r="Y15" s="49">
        <v>712</v>
      </c>
      <c r="Z15" s="24">
        <v>1775</v>
      </c>
      <c r="AA15" s="49">
        <v>1831</v>
      </c>
      <c r="AB15" s="24">
        <v>1069</v>
      </c>
      <c r="AC15" s="49">
        <v>983</v>
      </c>
      <c r="AD15" s="24">
        <v>3352</v>
      </c>
      <c r="AE15" s="49">
        <v>3573</v>
      </c>
      <c r="AF15" s="24">
        <v>1149</v>
      </c>
      <c r="AG15" s="49">
        <v>1113</v>
      </c>
      <c r="AH15" s="24">
        <v>1988</v>
      </c>
      <c r="AI15" s="49">
        <v>1820</v>
      </c>
    </row>
    <row r="16" spans="1:35">
      <c r="A16" s="47">
        <v>10</v>
      </c>
      <c r="B16" s="5" t="s">
        <v>10</v>
      </c>
      <c r="C16" s="23" t="s">
        <v>44</v>
      </c>
      <c r="D16" s="24">
        <v>0</v>
      </c>
      <c r="E16" s="49"/>
      <c r="F16" s="44">
        <v>2400</v>
      </c>
      <c r="G16" s="49">
        <v>2441</v>
      </c>
      <c r="H16" s="24">
        <v>1205</v>
      </c>
      <c r="I16" s="49">
        <v>1138</v>
      </c>
      <c r="J16" s="61">
        <v>1500</v>
      </c>
      <c r="K16" s="49">
        <v>1498</v>
      </c>
      <c r="L16" s="24">
        <v>1871</v>
      </c>
      <c r="M16" s="49">
        <v>1967</v>
      </c>
      <c r="N16" s="24">
        <v>2575</v>
      </c>
      <c r="O16" s="49">
        <v>2628</v>
      </c>
      <c r="P16" s="24">
        <v>1874</v>
      </c>
      <c r="Q16" s="49">
        <v>1995</v>
      </c>
      <c r="R16" s="24">
        <v>2164</v>
      </c>
      <c r="S16" s="49">
        <v>2285</v>
      </c>
      <c r="T16" s="24">
        <v>2520</v>
      </c>
      <c r="U16" s="49">
        <v>2600</v>
      </c>
      <c r="V16" s="24">
        <v>1570</v>
      </c>
      <c r="W16" s="49">
        <v>1694</v>
      </c>
      <c r="X16" s="24">
        <v>2872</v>
      </c>
      <c r="Y16" s="49">
        <v>2936</v>
      </c>
      <c r="Z16" s="24">
        <v>1432</v>
      </c>
      <c r="AA16" s="49">
        <v>1475</v>
      </c>
      <c r="AB16" s="24">
        <v>2426</v>
      </c>
      <c r="AC16" s="49">
        <v>2521</v>
      </c>
      <c r="AD16" s="24">
        <v>1196</v>
      </c>
      <c r="AE16" s="49">
        <v>1038</v>
      </c>
      <c r="AF16" s="24">
        <v>2005</v>
      </c>
      <c r="AG16" s="49">
        <v>2043</v>
      </c>
      <c r="AH16" s="24">
        <v>2741</v>
      </c>
      <c r="AI16" s="49">
        <v>3015</v>
      </c>
    </row>
    <row r="17" spans="1:35">
      <c r="A17" s="47">
        <v>11</v>
      </c>
      <c r="B17" s="5" t="s">
        <v>91</v>
      </c>
      <c r="C17" s="23" t="s">
        <v>44</v>
      </c>
      <c r="D17" s="24">
        <v>3573</v>
      </c>
      <c r="E17" s="49">
        <f>E18+E19</f>
        <v>3567</v>
      </c>
      <c r="F17" s="49">
        <f t="shared" ref="F17:AI17" si="0">F18+F19</f>
        <v>890</v>
      </c>
      <c r="G17" s="49">
        <f t="shared" si="0"/>
        <v>909</v>
      </c>
      <c r="H17" s="49">
        <f t="shared" si="0"/>
        <v>534</v>
      </c>
      <c r="I17" s="49">
        <f t="shared" si="0"/>
        <v>530</v>
      </c>
      <c r="J17" s="49">
        <f t="shared" si="0"/>
        <v>797</v>
      </c>
      <c r="K17" s="49">
        <f t="shared" si="0"/>
        <v>818</v>
      </c>
      <c r="L17" s="49">
        <f t="shared" si="0"/>
        <v>875</v>
      </c>
      <c r="M17" s="49">
        <f t="shared" si="0"/>
        <v>934</v>
      </c>
      <c r="N17" s="49">
        <f t="shared" si="0"/>
        <v>945</v>
      </c>
      <c r="O17" s="49">
        <f t="shared" si="0"/>
        <v>948</v>
      </c>
      <c r="P17" s="49">
        <f t="shared" si="0"/>
        <v>848</v>
      </c>
      <c r="Q17" s="49">
        <f t="shared" si="0"/>
        <v>875</v>
      </c>
      <c r="R17" s="49">
        <f t="shared" si="0"/>
        <v>835</v>
      </c>
      <c r="S17" s="49">
        <f t="shared" si="0"/>
        <v>843</v>
      </c>
      <c r="T17" s="49">
        <f t="shared" si="0"/>
        <v>1203</v>
      </c>
      <c r="U17" s="49">
        <f t="shared" si="0"/>
        <v>1246</v>
      </c>
      <c r="V17" s="49">
        <f t="shared" si="0"/>
        <v>981</v>
      </c>
      <c r="W17" s="49">
        <f t="shared" si="0"/>
        <v>981</v>
      </c>
      <c r="X17" s="49">
        <f t="shared" si="0"/>
        <v>1092</v>
      </c>
      <c r="Y17" s="49">
        <f t="shared" si="0"/>
        <v>1111</v>
      </c>
      <c r="Z17" s="49">
        <f t="shared" si="0"/>
        <v>1008</v>
      </c>
      <c r="AA17" s="49">
        <f t="shared" si="0"/>
        <v>1035</v>
      </c>
      <c r="AB17" s="49">
        <f t="shared" si="0"/>
        <v>946</v>
      </c>
      <c r="AC17" s="49">
        <f t="shared" si="0"/>
        <v>974</v>
      </c>
      <c r="AD17" s="49">
        <f t="shared" si="0"/>
        <v>1426</v>
      </c>
      <c r="AE17" s="49">
        <f t="shared" si="0"/>
        <v>1469</v>
      </c>
      <c r="AF17" s="49">
        <f t="shared" si="0"/>
        <v>1045</v>
      </c>
      <c r="AG17" s="49">
        <f t="shared" si="0"/>
        <v>1035</v>
      </c>
      <c r="AH17" s="49">
        <f t="shared" si="0"/>
        <v>1481</v>
      </c>
      <c r="AI17" s="49">
        <f t="shared" si="0"/>
        <v>1516</v>
      </c>
    </row>
    <row r="18" spans="1:35">
      <c r="A18" s="47">
        <v>12</v>
      </c>
      <c r="B18" s="5" t="s">
        <v>12</v>
      </c>
      <c r="C18" s="23" t="s">
        <v>44</v>
      </c>
      <c r="D18" s="24">
        <v>3573</v>
      </c>
      <c r="E18" s="49">
        <v>3567</v>
      </c>
      <c r="F18" s="44">
        <v>214</v>
      </c>
      <c r="G18" s="49">
        <v>220</v>
      </c>
      <c r="H18" s="24">
        <v>213</v>
      </c>
      <c r="I18" s="49">
        <v>210</v>
      </c>
      <c r="J18" s="24">
        <v>0</v>
      </c>
      <c r="K18" s="49">
        <v>284</v>
      </c>
      <c r="L18" s="24">
        <v>289</v>
      </c>
      <c r="M18" s="49">
        <v>313</v>
      </c>
      <c r="N18" s="24">
        <v>192</v>
      </c>
      <c r="O18" s="49">
        <v>189</v>
      </c>
      <c r="P18" s="24">
        <v>299</v>
      </c>
      <c r="Q18" s="49">
        <v>304</v>
      </c>
      <c r="R18" s="24">
        <v>183</v>
      </c>
      <c r="S18" s="49">
        <v>150</v>
      </c>
      <c r="T18" s="24">
        <v>337</v>
      </c>
      <c r="U18" s="49">
        <v>335</v>
      </c>
      <c r="V18" s="24">
        <v>506</v>
      </c>
      <c r="W18" s="49">
        <v>465</v>
      </c>
      <c r="X18" s="24">
        <v>227</v>
      </c>
      <c r="Y18" s="49">
        <v>228</v>
      </c>
      <c r="Z18" s="24">
        <v>570</v>
      </c>
      <c r="AA18" s="49">
        <v>580</v>
      </c>
      <c r="AB18" s="24">
        <v>283</v>
      </c>
      <c r="AC18" s="49">
        <v>272</v>
      </c>
      <c r="AD18" s="24">
        <v>1042</v>
      </c>
      <c r="AE18" s="49">
        <v>1076</v>
      </c>
      <c r="AF18" s="24">
        <v>389</v>
      </c>
      <c r="AG18" s="49">
        <v>385</v>
      </c>
      <c r="AH18" s="24">
        <v>633</v>
      </c>
      <c r="AI18" s="49">
        <v>558</v>
      </c>
    </row>
    <row r="19" spans="1:35">
      <c r="A19" s="47">
        <v>13</v>
      </c>
      <c r="B19" s="5" t="s">
        <v>13</v>
      </c>
      <c r="C19" s="23" t="s">
        <v>44</v>
      </c>
      <c r="D19" s="24">
        <v>0</v>
      </c>
      <c r="E19" s="49">
        <v>0</v>
      </c>
      <c r="F19" s="44">
        <v>676</v>
      </c>
      <c r="G19" s="49">
        <v>689</v>
      </c>
      <c r="H19" s="24">
        <v>321</v>
      </c>
      <c r="I19" s="49">
        <v>320</v>
      </c>
      <c r="J19" s="24">
        <v>797</v>
      </c>
      <c r="K19" s="49">
        <v>534</v>
      </c>
      <c r="L19" s="24">
        <v>586</v>
      </c>
      <c r="M19" s="49">
        <v>621</v>
      </c>
      <c r="N19" s="24">
        <v>753</v>
      </c>
      <c r="O19" s="49">
        <v>759</v>
      </c>
      <c r="P19" s="24">
        <v>549</v>
      </c>
      <c r="Q19" s="49">
        <v>571</v>
      </c>
      <c r="R19" s="24">
        <v>652</v>
      </c>
      <c r="S19" s="49">
        <v>693</v>
      </c>
      <c r="T19" s="24">
        <v>866</v>
      </c>
      <c r="U19" s="49">
        <v>911</v>
      </c>
      <c r="V19" s="24">
        <v>475</v>
      </c>
      <c r="W19" s="49">
        <v>516</v>
      </c>
      <c r="X19" s="24">
        <v>865</v>
      </c>
      <c r="Y19" s="49">
        <v>883</v>
      </c>
      <c r="Z19" s="24">
        <v>438</v>
      </c>
      <c r="AA19" s="49">
        <v>455</v>
      </c>
      <c r="AB19" s="24">
        <v>663</v>
      </c>
      <c r="AC19" s="49">
        <v>702</v>
      </c>
      <c r="AD19" s="24">
        <v>384</v>
      </c>
      <c r="AE19" s="49">
        <v>393</v>
      </c>
      <c r="AF19" s="24">
        <v>656</v>
      </c>
      <c r="AG19" s="49">
        <v>650</v>
      </c>
      <c r="AH19" s="24">
        <v>848</v>
      </c>
      <c r="AI19" s="49">
        <v>958</v>
      </c>
    </row>
    <row r="20" spans="1:35">
      <c r="A20" s="47">
        <v>14</v>
      </c>
      <c r="B20" s="42" t="s">
        <v>59</v>
      </c>
      <c r="C20" s="23" t="s">
        <v>44</v>
      </c>
      <c r="D20" s="24">
        <f>D21+D22</f>
        <v>849</v>
      </c>
      <c r="E20" s="49"/>
      <c r="F20" s="44">
        <f>F21+F22</f>
        <v>139</v>
      </c>
      <c r="G20" s="49"/>
      <c r="H20" s="24">
        <f>H21+H22</f>
        <v>44</v>
      </c>
      <c r="I20" s="49"/>
      <c r="J20" s="24">
        <f>J21+J22</f>
        <v>42</v>
      </c>
      <c r="K20" s="49"/>
      <c r="L20" s="24">
        <f>L21+L22</f>
        <v>53</v>
      </c>
      <c r="M20" s="49"/>
      <c r="N20" s="24">
        <f>N21+N22</f>
        <v>115</v>
      </c>
      <c r="O20" s="49"/>
      <c r="P20" s="24">
        <f>P21+P22</f>
        <v>38</v>
      </c>
      <c r="Q20" s="49"/>
      <c r="R20" s="24">
        <f>R21+R22</f>
        <v>31</v>
      </c>
      <c r="S20" s="49"/>
      <c r="T20" s="24">
        <f>T21+T22</f>
        <v>129</v>
      </c>
      <c r="U20" s="49"/>
      <c r="V20" s="59">
        <f>V21+V22</f>
        <v>192</v>
      </c>
      <c r="W20" s="49"/>
      <c r="X20" s="24">
        <f>X21+X22</f>
        <v>128</v>
      </c>
      <c r="Y20" s="49"/>
      <c r="Z20" s="24">
        <f>Z21+Z22</f>
        <v>226</v>
      </c>
      <c r="AA20" s="49"/>
      <c r="AB20" s="24">
        <f>AB21+AB22</f>
        <v>94</v>
      </c>
      <c r="AC20" s="49"/>
      <c r="AD20" s="24">
        <f>AD21+AD22</f>
        <v>34</v>
      </c>
      <c r="AE20" s="49"/>
      <c r="AF20" s="24">
        <f>AF21+AF22</f>
        <v>151</v>
      </c>
      <c r="AG20" s="49"/>
      <c r="AH20" s="24">
        <f>AH21+AH22</f>
        <v>278</v>
      </c>
      <c r="AI20" s="49"/>
    </row>
    <row r="21" spans="1:35">
      <c r="A21" s="47">
        <v>15</v>
      </c>
      <c r="B21" s="42" t="s">
        <v>5</v>
      </c>
      <c r="C21" s="23" t="s">
        <v>44</v>
      </c>
      <c r="D21" s="24">
        <v>128</v>
      </c>
      <c r="E21" s="49"/>
      <c r="F21" s="44">
        <v>16</v>
      </c>
      <c r="G21" s="49"/>
      <c r="H21" s="24">
        <v>6</v>
      </c>
      <c r="I21" s="49"/>
      <c r="J21" s="24">
        <v>12</v>
      </c>
      <c r="K21" s="49"/>
      <c r="L21" s="24">
        <v>8</v>
      </c>
      <c r="M21" s="49"/>
      <c r="N21" s="24">
        <v>32</v>
      </c>
      <c r="O21" s="49"/>
      <c r="P21" s="24">
        <v>4</v>
      </c>
      <c r="Q21" s="49"/>
      <c r="R21" s="24">
        <v>4</v>
      </c>
      <c r="S21" s="49"/>
      <c r="T21" s="24">
        <v>36</v>
      </c>
      <c r="U21" s="49"/>
      <c r="V21" s="24">
        <v>28</v>
      </c>
      <c r="W21" s="49"/>
      <c r="X21" s="24">
        <v>68</v>
      </c>
      <c r="Y21" s="49"/>
      <c r="Z21" s="24">
        <v>86</v>
      </c>
      <c r="AA21" s="49"/>
      <c r="AB21" s="24">
        <v>21</v>
      </c>
      <c r="AC21" s="49"/>
      <c r="AD21" s="24">
        <v>7</v>
      </c>
      <c r="AE21" s="49"/>
      <c r="AF21" s="24">
        <v>38</v>
      </c>
      <c r="AG21" s="49"/>
      <c r="AH21" s="24">
        <v>86</v>
      </c>
      <c r="AI21" s="49"/>
    </row>
    <row r="22" spans="1:35">
      <c r="A22" s="47">
        <v>16</v>
      </c>
      <c r="B22" s="42" t="s">
        <v>6</v>
      </c>
      <c r="C22" s="23" t="s">
        <v>44</v>
      </c>
      <c r="D22" s="24">
        <v>721</v>
      </c>
      <c r="E22" s="49"/>
      <c r="F22" s="44">
        <v>123</v>
      </c>
      <c r="G22" s="49"/>
      <c r="H22" s="24">
        <v>38</v>
      </c>
      <c r="I22" s="49"/>
      <c r="J22" s="24">
        <v>30</v>
      </c>
      <c r="K22" s="49"/>
      <c r="L22" s="24">
        <v>45</v>
      </c>
      <c r="M22" s="49"/>
      <c r="N22" s="24">
        <v>83</v>
      </c>
      <c r="O22" s="49"/>
      <c r="P22" s="24">
        <v>34</v>
      </c>
      <c r="Q22" s="49"/>
      <c r="R22" s="24">
        <v>27</v>
      </c>
      <c r="S22" s="49"/>
      <c r="T22" s="24">
        <v>93</v>
      </c>
      <c r="U22" s="49"/>
      <c r="V22" s="59">
        <v>164</v>
      </c>
      <c r="W22" s="49"/>
      <c r="X22" s="24">
        <v>60</v>
      </c>
      <c r="Y22" s="49"/>
      <c r="Z22" s="24">
        <v>140</v>
      </c>
      <c r="AA22" s="49"/>
      <c r="AB22" s="24">
        <v>73</v>
      </c>
      <c r="AC22" s="49"/>
      <c r="AD22" s="24">
        <v>27</v>
      </c>
      <c r="AE22" s="49"/>
      <c r="AF22" s="24">
        <v>113</v>
      </c>
      <c r="AG22" s="49"/>
      <c r="AH22" s="24">
        <v>192</v>
      </c>
      <c r="AI22" s="49"/>
    </row>
    <row r="23" spans="1:35">
      <c r="A23" s="47">
        <v>17</v>
      </c>
      <c r="B23" s="5" t="s">
        <v>58</v>
      </c>
      <c r="C23" s="23" t="s">
        <v>44</v>
      </c>
      <c r="D23" s="24">
        <v>8</v>
      </c>
      <c r="E23" s="49">
        <v>8</v>
      </c>
      <c r="F23" s="44">
        <v>1</v>
      </c>
      <c r="G23" s="49">
        <v>1</v>
      </c>
      <c r="H23" s="24">
        <v>0</v>
      </c>
      <c r="I23" s="49"/>
      <c r="J23" s="24">
        <v>0</v>
      </c>
      <c r="K23" s="49"/>
      <c r="L23" s="24">
        <v>2</v>
      </c>
      <c r="M23" s="49">
        <v>1</v>
      </c>
      <c r="N23" s="24">
        <v>2</v>
      </c>
      <c r="O23" s="49">
        <v>4</v>
      </c>
      <c r="P23" s="24">
        <v>2</v>
      </c>
      <c r="Q23" s="49">
        <v>3</v>
      </c>
      <c r="R23" s="24">
        <v>0</v>
      </c>
      <c r="S23" s="49"/>
      <c r="T23" s="24">
        <v>1</v>
      </c>
      <c r="U23" s="49">
        <v>4</v>
      </c>
      <c r="V23" s="59">
        <v>2</v>
      </c>
      <c r="W23" s="49">
        <v>1</v>
      </c>
      <c r="X23" s="24">
        <v>4</v>
      </c>
      <c r="Y23" s="49">
        <v>3</v>
      </c>
      <c r="Z23" s="24">
        <v>0</v>
      </c>
      <c r="AA23" s="49"/>
      <c r="AB23" s="24">
        <v>0</v>
      </c>
      <c r="AC23" s="49"/>
      <c r="AD23" s="24">
        <v>2</v>
      </c>
      <c r="AE23" s="49">
        <v>2</v>
      </c>
      <c r="AF23" s="24">
        <v>2</v>
      </c>
      <c r="AG23" s="49">
        <v>1</v>
      </c>
      <c r="AH23" s="24">
        <v>12</v>
      </c>
      <c r="AI23" s="49">
        <v>9</v>
      </c>
    </row>
    <row r="24" spans="1:35">
      <c r="A24" s="47">
        <v>18</v>
      </c>
      <c r="B24" s="5" t="s">
        <v>60</v>
      </c>
      <c r="C24" s="23" t="s">
        <v>44</v>
      </c>
      <c r="D24" s="24">
        <v>76</v>
      </c>
      <c r="E24" s="49">
        <v>115</v>
      </c>
      <c r="F24" s="44">
        <v>46</v>
      </c>
      <c r="G24" s="49">
        <v>32</v>
      </c>
      <c r="H24" s="24">
        <v>32</v>
      </c>
      <c r="I24" s="49">
        <v>7</v>
      </c>
      <c r="J24" s="24">
        <v>27</v>
      </c>
      <c r="K24" s="49">
        <v>25</v>
      </c>
      <c r="L24" s="24">
        <v>26</v>
      </c>
      <c r="M24" s="49">
        <v>26</v>
      </c>
      <c r="N24" s="24">
        <v>50</v>
      </c>
      <c r="O24" s="49">
        <v>39</v>
      </c>
      <c r="P24" s="24">
        <v>23</v>
      </c>
      <c r="Q24" s="49">
        <v>23</v>
      </c>
      <c r="R24" s="24">
        <v>29</v>
      </c>
      <c r="S24" s="49">
        <v>29</v>
      </c>
      <c r="T24" s="24">
        <v>35</v>
      </c>
      <c r="U24" s="49">
        <v>16</v>
      </c>
      <c r="V24" s="59">
        <v>35</v>
      </c>
      <c r="W24" s="49">
        <v>31</v>
      </c>
      <c r="X24" s="24">
        <v>42</v>
      </c>
      <c r="Y24" s="49">
        <v>30</v>
      </c>
      <c r="Z24" s="24">
        <v>55</v>
      </c>
      <c r="AA24" s="49">
        <v>19</v>
      </c>
      <c r="AB24" s="24">
        <v>37</v>
      </c>
      <c r="AC24" s="49">
        <v>43</v>
      </c>
      <c r="AD24" s="24">
        <v>31</v>
      </c>
      <c r="AE24" s="49">
        <v>41</v>
      </c>
      <c r="AF24" s="24">
        <v>30</v>
      </c>
      <c r="AG24" s="49">
        <v>19</v>
      </c>
      <c r="AH24" s="24">
        <v>102</v>
      </c>
      <c r="AI24" s="49">
        <v>91</v>
      </c>
    </row>
    <row r="25" spans="1:35">
      <c r="A25" s="47">
        <v>19</v>
      </c>
      <c r="B25" s="5" t="s">
        <v>61</v>
      </c>
      <c r="C25" s="23" t="s">
        <v>44</v>
      </c>
      <c r="D25" s="24">
        <v>590</v>
      </c>
      <c r="E25" s="49">
        <v>109</v>
      </c>
      <c r="F25" s="44">
        <v>167</v>
      </c>
      <c r="G25" s="49">
        <v>29</v>
      </c>
      <c r="H25" s="24">
        <v>39</v>
      </c>
      <c r="I25" s="49">
        <v>88</v>
      </c>
      <c r="J25" s="24">
        <v>62</v>
      </c>
      <c r="K25" s="49">
        <v>271</v>
      </c>
      <c r="L25" s="24">
        <v>135</v>
      </c>
      <c r="M25" s="49">
        <v>141</v>
      </c>
      <c r="N25" s="24">
        <v>106</v>
      </c>
      <c r="O25" s="49">
        <v>77</v>
      </c>
      <c r="P25" s="24">
        <v>107</v>
      </c>
      <c r="Q25" s="49">
        <v>110</v>
      </c>
      <c r="R25" s="24">
        <v>76</v>
      </c>
      <c r="S25" s="49">
        <v>67</v>
      </c>
      <c r="T25" s="24">
        <v>105</v>
      </c>
      <c r="U25" s="49">
        <v>16</v>
      </c>
      <c r="V25" s="59">
        <v>77</v>
      </c>
      <c r="W25" s="49">
        <v>65</v>
      </c>
      <c r="X25" s="24">
        <v>147</v>
      </c>
      <c r="Y25" s="49">
        <v>94</v>
      </c>
      <c r="Z25" s="24">
        <v>90</v>
      </c>
      <c r="AA25" s="49">
        <v>89</v>
      </c>
      <c r="AB25" s="24">
        <v>157</v>
      </c>
      <c r="AC25" s="49">
        <v>147</v>
      </c>
      <c r="AD25" s="24">
        <v>167</v>
      </c>
      <c r="AE25" s="49">
        <v>172</v>
      </c>
      <c r="AF25" s="24">
        <v>111</v>
      </c>
      <c r="AG25" s="49">
        <v>59</v>
      </c>
      <c r="AH25" s="24">
        <v>265</v>
      </c>
      <c r="AI25" s="49">
        <v>262</v>
      </c>
    </row>
    <row r="26" spans="1:35">
      <c r="A26" s="47">
        <v>20</v>
      </c>
      <c r="B26" s="5" t="s">
        <v>5</v>
      </c>
      <c r="C26" s="23" t="s">
        <v>44</v>
      </c>
      <c r="D26" s="24">
        <f>D25-D27</f>
        <v>323</v>
      </c>
      <c r="E26" s="49">
        <f>E25-E27</f>
        <v>68</v>
      </c>
      <c r="F26" s="49">
        <f t="shared" ref="F26:AI26" si="1">F25-F27</f>
        <v>95</v>
      </c>
      <c r="G26" s="49">
        <f t="shared" si="1"/>
        <v>14</v>
      </c>
      <c r="H26" s="49">
        <f t="shared" si="1"/>
        <v>23</v>
      </c>
      <c r="I26" s="49">
        <f t="shared" si="1"/>
        <v>53</v>
      </c>
      <c r="J26" s="49">
        <f t="shared" si="1"/>
        <v>34</v>
      </c>
      <c r="K26" s="49">
        <f t="shared" si="1"/>
        <v>158</v>
      </c>
      <c r="L26" s="49">
        <f t="shared" si="1"/>
        <v>82</v>
      </c>
      <c r="M26" s="49">
        <f t="shared" si="1"/>
        <v>86</v>
      </c>
      <c r="N26" s="49">
        <f t="shared" si="1"/>
        <v>71</v>
      </c>
      <c r="O26" s="49">
        <f t="shared" si="1"/>
        <v>54</v>
      </c>
      <c r="P26" s="49">
        <f t="shared" si="1"/>
        <v>59</v>
      </c>
      <c r="Q26" s="49">
        <f t="shared" si="1"/>
        <v>64</v>
      </c>
      <c r="R26" s="49">
        <f t="shared" si="1"/>
        <v>47</v>
      </c>
      <c r="S26" s="49">
        <f t="shared" si="1"/>
        <v>29</v>
      </c>
      <c r="T26" s="49">
        <f t="shared" si="1"/>
        <v>65</v>
      </c>
      <c r="U26" s="49">
        <f t="shared" si="1"/>
        <v>14</v>
      </c>
      <c r="V26" s="49">
        <f t="shared" si="1"/>
        <v>43</v>
      </c>
      <c r="W26" s="49">
        <f t="shared" si="1"/>
        <v>39</v>
      </c>
      <c r="X26" s="49">
        <f t="shared" si="1"/>
        <v>101</v>
      </c>
      <c r="Y26" s="49">
        <f t="shared" si="1"/>
        <v>52</v>
      </c>
      <c r="Z26" s="49">
        <f t="shared" si="1"/>
        <v>47</v>
      </c>
      <c r="AA26" s="49">
        <f t="shared" si="1"/>
        <v>45</v>
      </c>
      <c r="AB26" s="49">
        <f t="shared" si="1"/>
        <v>84</v>
      </c>
      <c r="AC26" s="49">
        <f t="shared" si="1"/>
        <v>78</v>
      </c>
      <c r="AD26" s="49">
        <f t="shared" si="1"/>
        <v>101</v>
      </c>
      <c r="AE26" s="49">
        <f t="shared" si="1"/>
        <v>109</v>
      </c>
      <c r="AF26" s="49">
        <f t="shared" si="1"/>
        <v>75</v>
      </c>
      <c r="AG26" s="49">
        <f t="shared" si="1"/>
        <v>37</v>
      </c>
      <c r="AH26" s="49">
        <f t="shared" si="1"/>
        <v>144</v>
      </c>
      <c r="AI26" s="49">
        <f t="shared" si="1"/>
        <v>149</v>
      </c>
    </row>
    <row r="27" spans="1:35">
      <c r="A27" s="47">
        <v>21</v>
      </c>
      <c r="B27" s="5" t="s">
        <v>6</v>
      </c>
      <c r="C27" s="23" t="s">
        <v>44</v>
      </c>
      <c r="D27" s="24">
        <v>267</v>
      </c>
      <c r="E27" s="49">
        <v>41</v>
      </c>
      <c r="F27" s="44">
        <v>72</v>
      </c>
      <c r="G27" s="49">
        <v>15</v>
      </c>
      <c r="H27" s="24">
        <v>16</v>
      </c>
      <c r="I27" s="49">
        <v>35</v>
      </c>
      <c r="J27" s="24">
        <v>28</v>
      </c>
      <c r="K27" s="49">
        <v>113</v>
      </c>
      <c r="L27" s="24">
        <v>53</v>
      </c>
      <c r="M27" s="49">
        <v>55</v>
      </c>
      <c r="N27" s="24">
        <v>35</v>
      </c>
      <c r="O27" s="49">
        <v>23</v>
      </c>
      <c r="P27" s="24">
        <v>48</v>
      </c>
      <c r="Q27" s="49">
        <v>46</v>
      </c>
      <c r="R27" s="24">
        <v>29</v>
      </c>
      <c r="S27" s="49">
        <v>38</v>
      </c>
      <c r="T27" s="24">
        <v>40</v>
      </c>
      <c r="U27" s="49">
        <v>2</v>
      </c>
      <c r="V27" s="59">
        <v>34</v>
      </c>
      <c r="W27" s="49">
        <v>26</v>
      </c>
      <c r="X27" s="24">
        <v>46</v>
      </c>
      <c r="Y27" s="49">
        <v>42</v>
      </c>
      <c r="Z27" s="24">
        <v>43</v>
      </c>
      <c r="AA27" s="49">
        <v>44</v>
      </c>
      <c r="AB27" s="24">
        <v>73</v>
      </c>
      <c r="AC27" s="49">
        <v>69</v>
      </c>
      <c r="AD27" s="24">
        <v>66</v>
      </c>
      <c r="AE27" s="49">
        <v>63</v>
      </c>
      <c r="AF27" s="24">
        <v>36</v>
      </c>
      <c r="AG27" s="49">
        <v>22</v>
      </c>
      <c r="AH27" s="24">
        <v>121</v>
      </c>
      <c r="AI27" s="49">
        <v>113</v>
      </c>
    </row>
    <row r="28" spans="1:35">
      <c r="A28" s="47">
        <v>22</v>
      </c>
      <c r="B28" s="5" t="s">
        <v>14</v>
      </c>
      <c r="C28" s="23" t="s">
        <v>44</v>
      </c>
      <c r="D28" s="24">
        <v>304</v>
      </c>
      <c r="E28" s="49">
        <v>281</v>
      </c>
      <c r="F28" s="44">
        <v>63</v>
      </c>
      <c r="G28" s="49">
        <v>66</v>
      </c>
      <c r="H28" s="24">
        <v>47</v>
      </c>
      <c r="I28" s="49">
        <v>64</v>
      </c>
      <c r="J28" s="24">
        <v>27</v>
      </c>
      <c r="K28" s="49">
        <v>33</v>
      </c>
      <c r="L28" s="24">
        <v>83</v>
      </c>
      <c r="M28" s="49">
        <v>58</v>
      </c>
      <c r="N28" s="24">
        <v>83</v>
      </c>
      <c r="O28" s="49">
        <v>64</v>
      </c>
      <c r="P28" s="24">
        <v>70</v>
      </c>
      <c r="Q28" s="49">
        <v>69</v>
      </c>
      <c r="R28" s="24">
        <v>67</v>
      </c>
      <c r="S28" s="49">
        <v>43</v>
      </c>
      <c r="T28" s="24">
        <v>79</v>
      </c>
      <c r="U28" s="49">
        <v>68</v>
      </c>
      <c r="V28" s="24">
        <v>65</v>
      </c>
      <c r="W28" s="49">
        <v>78</v>
      </c>
      <c r="X28" s="24">
        <v>69</v>
      </c>
      <c r="Y28" s="49">
        <v>65</v>
      </c>
      <c r="Z28" s="24">
        <v>92</v>
      </c>
      <c r="AA28" s="49">
        <v>71</v>
      </c>
      <c r="AB28" s="24">
        <v>76</v>
      </c>
      <c r="AC28" s="49">
        <v>79</v>
      </c>
      <c r="AD28" s="24">
        <v>84</v>
      </c>
      <c r="AE28" s="49">
        <v>89</v>
      </c>
      <c r="AF28" s="24">
        <v>76</v>
      </c>
      <c r="AG28" s="49">
        <v>51</v>
      </c>
      <c r="AH28" s="24">
        <v>103</v>
      </c>
      <c r="AI28" s="49">
        <v>96</v>
      </c>
    </row>
    <row r="29" spans="1:35">
      <c r="A29" s="47">
        <v>23</v>
      </c>
      <c r="B29" s="5" t="s">
        <v>15</v>
      </c>
      <c r="C29" s="23" t="s">
        <v>44</v>
      </c>
      <c r="D29" s="24">
        <v>89</v>
      </c>
      <c r="E29" s="49">
        <v>93</v>
      </c>
      <c r="F29" s="44">
        <v>20</v>
      </c>
      <c r="G29" s="49">
        <v>17</v>
      </c>
      <c r="H29" s="24">
        <v>9</v>
      </c>
      <c r="I29" s="49">
        <v>6</v>
      </c>
      <c r="J29" s="24">
        <v>18</v>
      </c>
      <c r="K29" s="49">
        <v>15</v>
      </c>
      <c r="L29" s="24">
        <v>9</v>
      </c>
      <c r="M29" s="49">
        <v>16</v>
      </c>
      <c r="N29" s="24">
        <v>24</v>
      </c>
      <c r="O29" s="49">
        <v>26</v>
      </c>
      <c r="P29" s="24">
        <v>18</v>
      </c>
      <c r="Q29" s="49">
        <v>13</v>
      </c>
      <c r="R29" s="24">
        <v>22</v>
      </c>
      <c r="S29" s="49">
        <v>17</v>
      </c>
      <c r="T29" s="24">
        <v>15</v>
      </c>
      <c r="U29" s="49">
        <v>22</v>
      </c>
      <c r="V29" s="24">
        <v>16</v>
      </c>
      <c r="W29" s="49">
        <v>21</v>
      </c>
      <c r="X29" s="24">
        <v>17</v>
      </c>
      <c r="Y29" s="49">
        <v>26</v>
      </c>
      <c r="Z29" s="24">
        <v>12</v>
      </c>
      <c r="AA29" s="49">
        <v>15</v>
      </c>
      <c r="AB29" s="24">
        <v>17</v>
      </c>
      <c r="AC29" s="49">
        <v>32</v>
      </c>
      <c r="AD29" s="24">
        <v>28</v>
      </c>
      <c r="AE29" s="49">
        <v>36</v>
      </c>
      <c r="AF29" s="24">
        <v>21</v>
      </c>
      <c r="AG29" s="49">
        <v>16</v>
      </c>
      <c r="AH29" s="24">
        <v>20</v>
      </c>
      <c r="AI29" s="49">
        <v>44</v>
      </c>
    </row>
    <row r="30" spans="1:35">
      <c r="A30" s="47">
        <v>24</v>
      </c>
      <c r="B30" s="5" t="s">
        <v>16</v>
      </c>
      <c r="C30" s="23" t="s">
        <v>44</v>
      </c>
      <c r="D30" s="24">
        <f>D28-D29</f>
        <v>215</v>
      </c>
      <c r="E30" s="24">
        <f t="shared" ref="E30:AI30" si="2">E28-E29</f>
        <v>188</v>
      </c>
      <c r="F30" s="24">
        <f t="shared" si="2"/>
        <v>43</v>
      </c>
      <c r="G30" s="24">
        <f t="shared" si="2"/>
        <v>49</v>
      </c>
      <c r="H30" s="24">
        <f t="shared" si="2"/>
        <v>38</v>
      </c>
      <c r="I30" s="24">
        <f t="shared" si="2"/>
        <v>58</v>
      </c>
      <c r="J30" s="24">
        <f t="shared" si="2"/>
        <v>9</v>
      </c>
      <c r="K30" s="24">
        <f t="shared" si="2"/>
        <v>18</v>
      </c>
      <c r="L30" s="24">
        <f t="shared" si="2"/>
        <v>74</v>
      </c>
      <c r="M30" s="24">
        <f t="shared" si="2"/>
        <v>42</v>
      </c>
      <c r="N30" s="24">
        <f t="shared" si="2"/>
        <v>59</v>
      </c>
      <c r="O30" s="24">
        <f t="shared" si="2"/>
        <v>38</v>
      </c>
      <c r="P30" s="24">
        <f t="shared" si="2"/>
        <v>52</v>
      </c>
      <c r="Q30" s="24">
        <f t="shared" si="2"/>
        <v>56</v>
      </c>
      <c r="R30" s="24">
        <f t="shared" si="2"/>
        <v>45</v>
      </c>
      <c r="S30" s="24">
        <f t="shared" si="2"/>
        <v>26</v>
      </c>
      <c r="T30" s="24">
        <f t="shared" si="2"/>
        <v>64</v>
      </c>
      <c r="U30" s="24">
        <f t="shared" si="2"/>
        <v>46</v>
      </c>
      <c r="V30" s="24">
        <f t="shared" si="2"/>
        <v>49</v>
      </c>
      <c r="W30" s="24">
        <f t="shared" si="2"/>
        <v>57</v>
      </c>
      <c r="X30" s="24">
        <f t="shared" si="2"/>
        <v>52</v>
      </c>
      <c r="Y30" s="24">
        <f t="shared" si="2"/>
        <v>39</v>
      </c>
      <c r="Z30" s="24">
        <f t="shared" si="2"/>
        <v>80</v>
      </c>
      <c r="AA30" s="24">
        <f t="shared" si="2"/>
        <v>56</v>
      </c>
      <c r="AB30" s="24">
        <f t="shared" si="2"/>
        <v>59</v>
      </c>
      <c r="AC30" s="24">
        <f t="shared" si="2"/>
        <v>47</v>
      </c>
      <c r="AD30" s="24">
        <f t="shared" si="2"/>
        <v>56</v>
      </c>
      <c r="AE30" s="24">
        <f t="shared" si="2"/>
        <v>53</v>
      </c>
      <c r="AF30" s="24">
        <f t="shared" si="2"/>
        <v>55</v>
      </c>
      <c r="AG30" s="24">
        <f t="shared" si="2"/>
        <v>35</v>
      </c>
      <c r="AH30" s="24">
        <f t="shared" si="2"/>
        <v>83</v>
      </c>
      <c r="AI30" s="24">
        <f t="shared" si="2"/>
        <v>52</v>
      </c>
    </row>
    <row r="31" spans="1:35">
      <c r="A31" s="47">
        <v>25</v>
      </c>
      <c r="B31" s="5" t="s">
        <v>63</v>
      </c>
      <c r="C31" s="23" t="s">
        <v>44</v>
      </c>
      <c r="D31" s="24">
        <v>56</v>
      </c>
      <c r="E31" s="49">
        <v>56</v>
      </c>
      <c r="F31" s="44">
        <v>12</v>
      </c>
      <c r="G31" s="49">
        <v>8</v>
      </c>
      <c r="H31" s="24">
        <v>6</v>
      </c>
      <c r="I31" s="49">
        <v>9</v>
      </c>
      <c r="J31" s="24">
        <v>6</v>
      </c>
      <c r="K31" s="49">
        <v>5</v>
      </c>
      <c r="L31" s="24">
        <v>16</v>
      </c>
      <c r="M31" s="49">
        <v>18</v>
      </c>
      <c r="N31" s="24">
        <v>7</v>
      </c>
      <c r="O31" s="49">
        <v>5</v>
      </c>
      <c r="P31" s="24">
        <v>14</v>
      </c>
      <c r="Q31" s="49">
        <v>20</v>
      </c>
      <c r="R31" s="24">
        <v>12</v>
      </c>
      <c r="S31" s="49">
        <v>13</v>
      </c>
      <c r="T31" s="24">
        <v>9</v>
      </c>
      <c r="U31" s="49">
        <v>17</v>
      </c>
      <c r="V31" s="24">
        <v>6</v>
      </c>
      <c r="W31" s="49">
        <v>14</v>
      </c>
      <c r="X31" s="24">
        <v>24</v>
      </c>
      <c r="Y31" s="49">
        <v>10</v>
      </c>
      <c r="Z31" s="24">
        <v>7</v>
      </c>
      <c r="AA31" s="49">
        <v>17</v>
      </c>
      <c r="AB31" s="24">
        <v>14</v>
      </c>
      <c r="AC31" s="49">
        <v>24</v>
      </c>
      <c r="AD31" s="24">
        <v>15</v>
      </c>
      <c r="AE31" s="49">
        <v>28</v>
      </c>
      <c r="AF31" s="24">
        <v>8</v>
      </c>
      <c r="AG31" s="49">
        <v>8</v>
      </c>
      <c r="AH31" s="24">
        <v>19</v>
      </c>
      <c r="AI31" s="49">
        <v>24</v>
      </c>
    </row>
    <row r="32" spans="1:35">
      <c r="A32" s="47">
        <v>26</v>
      </c>
      <c r="B32" s="5" t="s">
        <v>64</v>
      </c>
      <c r="C32" s="23" t="s">
        <v>44</v>
      </c>
      <c r="D32" s="24">
        <v>15</v>
      </c>
      <c r="E32" s="49">
        <v>19</v>
      </c>
      <c r="F32" s="44">
        <v>1</v>
      </c>
      <c r="G32" s="49">
        <v>1</v>
      </c>
      <c r="H32" s="24">
        <v>0</v>
      </c>
      <c r="I32" s="49">
        <v>0</v>
      </c>
      <c r="J32" s="24">
        <v>0</v>
      </c>
      <c r="K32" s="49">
        <v>2</v>
      </c>
      <c r="L32" s="24">
        <v>0</v>
      </c>
      <c r="M32" s="49">
        <v>1</v>
      </c>
      <c r="N32" s="24">
        <v>0</v>
      </c>
      <c r="O32" s="49">
        <v>1</v>
      </c>
      <c r="P32" s="24">
        <v>0</v>
      </c>
      <c r="Q32" s="49">
        <v>0</v>
      </c>
      <c r="R32" s="24">
        <v>2</v>
      </c>
      <c r="S32" s="49">
        <v>2</v>
      </c>
      <c r="T32" s="24">
        <v>1</v>
      </c>
      <c r="U32" s="49">
        <v>2</v>
      </c>
      <c r="V32" s="24">
        <v>1</v>
      </c>
      <c r="W32" s="49">
        <v>0</v>
      </c>
      <c r="X32" s="24">
        <v>3</v>
      </c>
      <c r="Y32" s="49">
        <v>2</v>
      </c>
      <c r="Z32" s="24">
        <v>4</v>
      </c>
      <c r="AA32" s="49">
        <v>2</v>
      </c>
      <c r="AB32" s="24">
        <v>1</v>
      </c>
      <c r="AC32" s="49">
        <v>2</v>
      </c>
      <c r="AD32" s="24">
        <v>2</v>
      </c>
      <c r="AE32" s="49">
        <v>1</v>
      </c>
      <c r="AF32" s="24">
        <v>0</v>
      </c>
      <c r="AG32" s="49">
        <v>0</v>
      </c>
      <c r="AH32" s="24">
        <v>3</v>
      </c>
      <c r="AI32" s="49">
        <v>3</v>
      </c>
    </row>
    <row r="33" spans="1:35">
      <c r="A33" s="47">
        <v>27</v>
      </c>
      <c r="B33" s="5" t="s">
        <v>92</v>
      </c>
      <c r="C33" s="23" t="s">
        <v>44</v>
      </c>
      <c r="D33" s="24">
        <v>210</v>
      </c>
      <c r="E33" s="49">
        <v>244</v>
      </c>
      <c r="F33" s="44">
        <v>39</v>
      </c>
      <c r="G33" s="49">
        <v>55</v>
      </c>
      <c r="H33" s="24">
        <v>54</v>
      </c>
      <c r="I33" s="49">
        <v>69</v>
      </c>
      <c r="J33" s="24">
        <v>83</v>
      </c>
      <c r="K33" s="49">
        <v>91</v>
      </c>
      <c r="L33" s="24">
        <v>97</v>
      </c>
      <c r="M33" s="49">
        <v>131</v>
      </c>
      <c r="N33" s="24">
        <v>28</v>
      </c>
      <c r="O33" s="49">
        <v>23</v>
      </c>
      <c r="P33" s="24">
        <v>55</v>
      </c>
      <c r="Q33" s="49">
        <v>56</v>
      </c>
      <c r="R33" s="24">
        <v>34</v>
      </c>
      <c r="S33" s="49">
        <v>29</v>
      </c>
      <c r="T33" s="24">
        <v>113</v>
      </c>
      <c r="U33" s="49">
        <v>81</v>
      </c>
      <c r="V33" s="24">
        <v>37</v>
      </c>
      <c r="W33" s="49">
        <v>46</v>
      </c>
      <c r="X33" s="24">
        <v>30</v>
      </c>
      <c r="Y33" s="49">
        <v>27</v>
      </c>
      <c r="Z33" s="24">
        <v>63</v>
      </c>
      <c r="AA33" s="49">
        <v>98</v>
      </c>
      <c r="AB33" s="24">
        <v>34</v>
      </c>
      <c r="AC33" s="49">
        <v>84</v>
      </c>
      <c r="AD33" s="24">
        <v>121</v>
      </c>
      <c r="AE33" s="49">
        <v>142</v>
      </c>
      <c r="AF33" s="24">
        <v>37</v>
      </c>
      <c r="AG33" s="49">
        <v>54</v>
      </c>
      <c r="AH33" s="24">
        <v>37</v>
      </c>
      <c r="AI33" s="49">
        <v>92</v>
      </c>
    </row>
    <row r="34" spans="1:35">
      <c r="A34" s="47">
        <v>28</v>
      </c>
      <c r="B34" s="5" t="s">
        <v>93</v>
      </c>
      <c r="C34" s="23" t="s">
        <v>44</v>
      </c>
      <c r="D34" s="24">
        <v>443</v>
      </c>
      <c r="E34" s="49">
        <v>405</v>
      </c>
      <c r="F34" s="44">
        <v>57</v>
      </c>
      <c r="G34" s="49">
        <v>63</v>
      </c>
      <c r="H34" s="24">
        <v>67</v>
      </c>
      <c r="I34" s="49">
        <v>111</v>
      </c>
      <c r="J34" s="24">
        <v>96</v>
      </c>
      <c r="K34" s="49">
        <v>83</v>
      </c>
      <c r="L34" s="24">
        <v>115</v>
      </c>
      <c r="M34" s="49">
        <v>83</v>
      </c>
      <c r="N34" s="24">
        <v>69</v>
      </c>
      <c r="O34" s="49">
        <v>41</v>
      </c>
      <c r="P34" s="24">
        <v>62</v>
      </c>
      <c r="Q34" s="49">
        <v>68</v>
      </c>
      <c r="R34" s="24">
        <v>51</v>
      </c>
      <c r="S34" s="49">
        <v>48</v>
      </c>
      <c r="T34" s="24">
        <v>115</v>
      </c>
      <c r="U34" s="49">
        <v>84</v>
      </c>
      <c r="V34" s="24">
        <v>110</v>
      </c>
      <c r="W34" s="49">
        <v>72</v>
      </c>
      <c r="X34" s="24">
        <v>64</v>
      </c>
      <c r="Y34" s="49">
        <v>81</v>
      </c>
      <c r="Z34" s="24">
        <v>126</v>
      </c>
      <c r="AA34" s="49">
        <v>96</v>
      </c>
      <c r="AB34" s="24">
        <v>86</v>
      </c>
      <c r="AC34" s="49">
        <v>85</v>
      </c>
      <c r="AD34" s="24">
        <v>185</v>
      </c>
      <c r="AE34" s="49">
        <v>192</v>
      </c>
      <c r="AF34" s="24">
        <v>85</v>
      </c>
      <c r="AG34" s="49">
        <v>67</v>
      </c>
      <c r="AH34" s="24">
        <v>69</v>
      </c>
      <c r="AI34" s="49">
        <v>84</v>
      </c>
    </row>
    <row r="35" spans="1:35">
      <c r="A35" s="47">
        <v>29</v>
      </c>
      <c r="B35" s="42" t="s">
        <v>94</v>
      </c>
      <c r="C35" s="23" t="s">
        <v>57</v>
      </c>
      <c r="D35" s="24">
        <v>7231</v>
      </c>
      <c r="E35" s="49"/>
      <c r="F35" s="44">
        <v>1747</v>
      </c>
      <c r="G35" s="49"/>
      <c r="H35" s="24">
        <v>1054</v>
      </c>
      <c r="I35" s="49"/>
      <c r="J35" s="24">
        <v>1271</v>
      </c>
      <c r="K35" s="49"/>
      <c r="L35" s="24">
        <v>1584</v>
      </c>
      <c r="M35" s="49"/>
      <c r="N35" s="24">
        <v>1773</v>
      </c>
      <c r="O35" s="49"/>
      <c r="P35" s="24">
        <v>1604</v>
      </c>
      <c r="Q35" s="49"/>
      <c r="R35" s="24">
        <v>1495</v>
      </c>
      <c r="S35" s="49"/>
      <c r="T35" s="24">
        <v>2044</v>
      </c>
      <c r="U35" s="49"/>
      <c r="V35" s="24">
        <v>1824</v>
      </c>
      <c r="W35" s="49"/>
      <c r="X35" s="24">
        <v>2051</v>
      </c>
      <c r="Y35" s="49"/>
      <c r="Z35" s="24">
        <v>1942</v>
      </c>
      <c r="AA35" s="49"/>
      <c r="AB35" s="24">
        <v>2013</v>
      </c>
      <c r="AC35" s="49"/>
      <c r="AD35" s="24">
        <v>2689</v>
      </c>
      <c r="AE35" s="49"/>
      <c r="AF35" s="24">
        <v>1885</v>
      </c>
      <c r="AG35" s="49"/>
      <c r="AH35" s="24">
        <v>2710</v>
      </c>
      <c r="AI35" s="49"/>
    </row>
    <row r="36" spans="1:35">
      <c r="A36" s="47">
        <v>30</v>
      </c>
      <c r="B36" s="5" t="s">
        <v>95</v>
      </c>
      <c r="C36" s="23" t="s">
        <v>44</v>
      </c>
      <c r="D36" s="49">
        <f t="shared" ref="D36:P36" si="3">D50+D51+D52+D53+D54</f>
        <v>376</v>
      </c>
      <c r="E36" s="49">
        <f t="shared" si="3"/>
        <v>292</v>
      </c>
      <c r="F36" s="49">
        <f t="shared" si="3"/>
        <v>693</v>
      </c>
      <c r="G36" s="49">
        <f t="shared" si="3"/>
        <v>588</v>
      </c>
      <c r="H36" s="49">
        <f t="shared" si="3"/>
        <v>382</v>
      </c>
      <c r="I36" s="49">
        <f t="shared" si="3"/>
        <v>307</v>
      </c>
      <c r="J36" s="49">
        <f t="shared" si="3"/>
        <v>497</v>
      </c>
      <c r="K36" s="49">
        <f t="shared" si="3"/>
        <v>428</v>
      </c>
      <c r="L36" s="49">
        <f t="shared" si="3"/>
        <v>618</v>
      </c>
      <c r="M36" s="49">
        <f t="shared" si="3"/>
        <v>505</v>
      </c>
      <c r="N36" s="49">
        <f t="shared" si="3"/>
        <v>746</v>
      </c>
      <c r="O36" s="49">
        <f t="shared" si="3"/>
        <v>596</v>
      </c>
      <c r="P36" s="49">
        <f t="shared" si="3"/>
        <v>562</v>
      </c>
      <c r="Q36" s="49">
        <f t="shared" ref="Q36:AI36" si="4">Q50+Q51+Q52+Q53+Q54</f>
        <v>379</v>
      </c>
      <c r="R36" s="49">
        <f t="shared" si="4"/>
        <v>754</v>
      </c>
      <c r="S36" s="49">
        <f t="shared" si="4"/>
        <v>508</v>
      </c>
      <c r="T36" s="49">
        <f t="shared" si="4"/>
        <v>903</v>
      </c>
      <c r="U36" s="49">
        <f t="shared" si="4"/>
        <v>840</v>
      </c>
      <c r="V36" s="49">
        <f t="shared" si="4"/>
        <v>614</v>
      </c>
      <c r="W36" s="49">
        <f t="shared" si="4"/>
        <v>541</v>
      </c>
      <c r="X36" s="49">
        <f t="shared" si="4"/>
        <v>959</v>
      </c>
      <c r="Y36" s="49">
        <f t="shared" si="4"/>
        <v>847</v>
      </c>
      <c r="Z36" s="49">
        <f t="shared" si="4"/>
        <v>534</v>
      </c>
      <c r="AA36" s="49">
        <f t="shared" si="4"/>
        <v>297</v>
      </c>
      <c r="AB36" s="49">
        <f t="shared" si="4"/>
        <v>589</v>
      </c>
      <c r="AC36" s="49">
        <f t="shared" si="4"/>
        <v>461</v>
      </c>
      <c r="AD36" s="49">
        <f t="shared" si="4"/>
        <v>614</v>
      </c>
      <c r="AE36" s="49">
        <f t="shared" si="4"/>
        <v>440</v>
      </c>
      <c r="AF36" s="49">
        <f t="shared" si="4"/>
        <v>611</v>
      </c>
      <c r="AG36" s="49">
        <f t="shared" si="4"/>
        <v>448</v>
      </c>
      <c r="AH36" s="49">
        <f t="shared" si="4"/>
        <v>885</v>
      </c>
      <c r="AI36" s="49">
        <f t="shared" si="4"/>
        <v>824</v>
      </c>
    </row>
    <row r="37" spans="1:35">
      <c r="A37" s="47">
        <v>31</v>
      </c>
      <c r="B37" s="5" t="s">
        <v>96</v>
      </c>
      <c r="C37" s="23" t="s">
        <v>44</v>
      </c>
      <c r="D37" s="24">
        <v>279</v>
      </c>
      <c r="E37" s="49">
        <v>292</v>
      </c>
      <c r="F37" s="44">
        <v>594</v>
      </c>
      <c r="G37" s="49">
        <v>588</v>
      </c>
      <c r="H37" s="24">
        <v>304</v>
      </c>
      <c r="I37" s="49">
        <v>307</v>
      </c>
      <c r="J37" s="24">
        <v>416</v>
      </c>
      <c r="K37" s="49">
        <v>428</v>
      </c>
      <c r="L37" s="24">
        <v>493</v>
      </c>
      <c r="M37" s="49">
        <v>505</v>
      </c>
      <c r="N37" s="24">
        <v>584</v>
      </c>
      <c r="O37" s="49">
        <v>596</v>
      </c>
      <c r="P37" s="24">
        <v>367</v>
      </c>
      <c r="Q37" s="49">
        <v>379</v>
      </c>
      <c r="R37" s="24">
        <v>485</v>
      </c>
      <c r="S37" s="49">
        <v>508</v>
      </c>
      <c r="T37" s="24">
        <v>806</v>
      </c>
      <c r="U37" s="49">
        <v>840</v>
      </c>
      <c r="V37" s="24">
        <v>527</v>
      </c>
      <c r="W37" s="49">
        <v>541</v>
      </c>
      <c r="X37" s="24">
        <v>832</v>
      </c>
      <c r="Y37" s="49">
        <v>847</v>
      </c>
      <c r="Z37" s="24">
        <v>281</v>
      </c>
      <c r="AA37" s="49">
        <v>297</v>
      </c>
      <c r="AB37" s="24">
        <v>450</v>
      </c>
      <c r="AC37" s="49">
        <v>461</v>
      </c>
      <c r="AD37" s="24">
        <v>437</v>
      </c>
      <c r="AE37" s="49">
        <v>440</v>
      </c>
      <c r="AF37" s="24">
        <v>427</v>
      </c>
      <c r="AG37" s="49">
        <v>448</v>
      </c>
      <c r="AH37" s="24">
        <v>775</v>
      </c>
      <c r="AI37" s="49">
        <v>824</v>
      </c>
    </row>
    <row r="38" spans="1:35">
      <c r="A38" s="47">
        <v>32</v>
      </c>
      <c r="B38" s="5" t="s">
        <v>22</v>
      </c>
      <c r="C38" s="23" t="s">
        <v>44</v>
      </c>
      <c r="D38" s="24">
        <v>256</v>
      </c>
      <c r="E38" s="49">
        <v>245</v>
      </c>
      <c r="F38" s="44">
        <v>537</v>
      </c>
      <c r="G38" s="49">
        <v>524</v>
      </c>
      <c r="H38" s="24">
        <v>257</v>
      </c>
      <c r="I38" s="49">
        <v>267</v>
      </c>
      <c r="J38" s="24">
        <v>398</v>
      </c>
      <c r="K38" s="49">
        <v>415</v>
      </c>
      <c r="L38" s="24">
        <v>456</v>
      </c>
      <c r="M38" s="49">
        <v>457</v>
      </c>
      <c r="N38" s="24">
        <v>576</v>
      </c>
      <c r="O38" s="49">
        <v>387</v>
      </c>
      <c r="P38" s="24">
        <v>306</v>
      </c>
      <c r="Q38" s="49">
        <v>319</v>
      </c>
      <c r="R38" s="24">
        <v>452</v>
      </c>
      <c r="S38" s="49">
        <v>419</v>
      </c>
      <c r="T38" s="24">
        <v>754</v>
      </c>
      <c r="U38" s="49">
        <v>791</v>
      </c>
      <c r="V38" s="24">
        <v>463</v>
      </c>
      <c r="W38" s="49">
        <v>302</v>
      </c>
      <c r="X38" s="24">
        <v>779</v>
      </c>
      <c r="Y38" s="49">
        <v>809</v>
      </c>
      <c r="Z38" s="24">
        <v>273</v>
      </c>
      <c r="AA38" s="49">
        <v>295</v>
      </c>
      <c r="AB38" s="24">
        <v>423</v>
      </c>
      <c r="AC38" s="49">
        <v>449</v>
      </c>
      <c r="AD38" s="24">
        <v>411</v>
      </c>
      <c r="AE38" s="49">
        <v>423</v>
      </c>
      <c r="AF38" s="24">
        <v>382</v>
      </c>
      <c r="AG38" s="49">
        <v>397</v>
      </c>
      <c r="AH38" s="24">
        <v>708</v>
      </c>
      <c r="AI38" s="49">
        <v>745</v>
      </c>
    </row>
    <row r="39" spans="1:35">
      <c r="A39" s="47">
        <v>33</v>
      </c>
      <c r="B39" s="5" t="s">
        <v>23</v>
      </c>
      <c r="C39" s="23" t="s">
        <v>44</v>
      </c>
      <c r="D39" s="24">
        <v>239</v>
      </c>
      <c r="E39" s="49">
        <v>187</v>
      </c>
      <c r="F39" s="44">
        <v>470</v>
      </c>
      <c r="G39" s="49">
        <v>450</v>
      </c>
      <c r="H39" s="24">
        <v>240</v>
      </c>
      <c r="I39" s="49">
        <v>251</v>
      </c>
      <c r="J39" s="24">
        <v>371</v>
      </c>
      <c r="K39" s="49">
        <v>373</v>
      </c>
      <c r="L39" s="24">
        <v>425</v>
      </c>
      <c r="M39" s="49">
        <v>307</v>
      </c>
      <c r="N39" s="24">
        <v>549</v>
      </c>
      <c r="O39" s="49">
        <v>222</v>
      </c>
      <c r="P39" s="24">
        <v>298</v>
      </c>
      <c r="Q39" s="49">
        <v>253</v>
      </c>
      <c r="R39" s="24">
        <v>421</v>
      </c>
      <c r="S39" s="49">
        <v>290</v>
      </c>
      <c r="T39" s="24">
        <v>705</v>
      </c>
      <c r="U39" s="49">
        <v>711</v>
      </c>
      <c r="V39" s="24">
        <v>420</v>
      </c>
      <c r="W39" s="49">
        <v>278</v>
      </c>
      <c r="X39" s="24">
        <v>686</v>
      </c>
      <c r="Y39" s="49">
        <v>637</v>
      </c>
      <c r="Z39" s="24">
        <v>222</v>
      </c>
      <c r="AA39" s="49">
        <v>275</v>
      </c>
      <c r="AB39" s="24">
        <v>411</v>
      </c>
      <c r="AC39" s="49">
        <v>393</v>
      </c>
      <c r="AD39" s="24">
        <v>331</v>
      </c>
      <c r="AE39" s="49">
        <v>358</v>
      </c>
      <c r="AF39" s="24">
        <v>366</v>
      </c>
      <c r="AG39" s="49">
        <v>371</v>
      </c>
      <c r="AH39" s="24">
        <v>615</v>
      </c>
      <c r="AI39" s="49">
        <v>634</v>
      </c>
    </row>
    <row r="40" spans="1:35">
      <c r="A40" s="47">
        <v>34</v>
      </c>
      <c r="B40" s="5" t="s">
        <v>24</v>
      </c>
      <c r="C40" s="23" t="s">
        <v>44</v>
      </c>
      <c r="D40" s="24">
        <v>88</v>
      </c>
      <c r="E40" s="49">
        <v>95</v>
      </c>
      <c r="F40" s="44">
        <v>246</v>
      </c>
      <c r="G40" s="49">
        <v>265</v>
      </c>
      <c r="H40" s="24">
        <v>189</v>
      </c>
      <c r="I40" s="49">
        <v>136</v>
      </c>
      <c r="J40" s="24">
        <v>105</v>
      </c>
      <c r="K40" s="49">
        <v>156</v>
      </c>
      <c r="L40" s="24">
        <v>340</v>
      </c>
      <c r="M40" s="49">
        <v>381</v>
      </c>
      <c r="N40" s="24">
        <v>20</v>
      </c>
      <c r="O40" s="49">
        <v>36</v>
      </c>
      <c r="P40" s="24">
        <v>314</v>
      </c>
      <c r="Q40" s="49">
        <v>213</v>
      </c>
      <c r="R40" s="24">
        <v>333</v>
      </c>
      <c r="S40" s="49">
        <v>172</v>
      </c>
      <c r="T40" s="24">
        <v>394</v>
      </c>
      <c r="U40" s="49">
        <v>408</v>
      </c>
      <c r="V40" s="24">
        <v>124</v>
      </c>
      <c r="W40" s="49">
        <v>123</v>
      </c>
      <c r="X40" s="24">
        <v>256</v>
      </c>
      <c r="Y40" s="49">
        <v>281</v>
      </c>
      <c r="Z40" s="24">
        <v>279</v>
      </c>
      <c r="AA40" s="49">
        <v>327</v>
      </c>
      <c r="AB40" s="24">
        <v>195</v>
      </c>
      <c r="AC40" s="49">
        <v>209</v>
      </c>
      <c r="AD40" s="24">
        <v>300</v>
      </c>
      <c r="AE40" s="49">
        <v>261</v>
      </c>
      <c r="AF40" s="24">
        <v>355</v>
      </c>
      <c r="AG40" s="49">
        <v>367</v>
      </c>
      <c r="AH40" s="24">
        <v>417</v>
      </c>
      <c r="AI40" s="49">
        <v>322</v>
      </c>
    </row>
    <row r="41" spans="1:35">
      <c r="A41" s="47">
        <v>35</v>
      </c>
      <c r="B41" s="5" t="s">
        <v>97</v>
      </c>
      <c r="C41" s="23" t="s">
        <v>44</v>
      </c>
      <c r="D41" s="24">
        <v>494</v>
      </c>
      <c r="E41" s="49">
        <v>549</v>
      </c>
      <c r="F41" s="44">
        <v>1139</v>
      </c>
      <c r="G41" s="49">
        <v>1124</v>
      </c>
      <c r="H41" s="24">
        <v>594</v>
      </c>
      <c r="I41" s="49">
        <v>587</v>
      </c>
      <c r="J41" s="24">
        <v>754</v>
      </c>
      <c r="K41" s="49">
        <v>767</v>
      </c>
      <c r="L41" s="24">
        <v>946</v>
      </c>
      <c r="M41" s="49">
        <v>992</v>
      </c>
      <c r="N41" s="24">
        <v>1165</v>
      </c>
      <c r="O41" s="49">
        <v>1174</v>
      </c>
      <c r="P41" s="24">
        <v>712</v>
      </c>
      <c r="Q41" s="49">
        <v>757</v>
      </c>
      <c r="R41" s="24">
        <v>936</v>
      </c>
      <c r="S41" s="49">
        <v>981</v>
      </c>
      <c r="T41" s="24">
        <v>1482</v>
      </c>
      <c r="U41" s="49">
        <v>1517</v>
      </c>
      <c r="V41" s="24">
        <v>951</v>
      </c>
      <c r="W41" s="49">
        <v>944</v>
      </c>
      <c r="X41" s="24">
        <v>1540</v>
      </c>
      <c r="Y41" s="49">
        <v>1559</v>
      </c>
      <c r="Z41" s="24">
        <v>530</v>
      </c>
      <c r="AA41" s="49">
        <v>563</v>
      </c>
      <c r="AB41" s="24">
        <v>897</v>
      </c>
      <c r="AC41" s="49">
        <v>908</v>
      </c>
      <c r="AD41" s="24">
        <v>778</v>
      </c>
      <c r="AE41" s="49">
        <v>770</v>
      </c>
      <c r="AF41" s="24">
        <v>797</v>
      </c>
      <c r="AG41" s="49">
        <v>839</v>
      </c>
      <c r="AH41" s="24">
        <v>1485</v>
      </c>
      <c r="AI41" s="49">
        <v>1548</v>
      </c>
    </row>
    <row r="42" spans="1:35">
      <c r="A42" s="47">
        <v>36</v>
      </c>
      <c r="B42" s="5" t="s">
        <v>98</v>
      </c>
      <c r="C42" s="23" t="s">
        <v>44</v>
      </c>
      <c r="D42" s="24">
        <f>D43+D44+D45+D46+D47</f>
        <v>59797</v>
      </c>
      <c r="E42" s="24">
        <f t="shared" ref="E42:AI42" si="5">E43+E44+E45+E46+E47</f>
        <v>68086</v>
      </c>
      <c r="F42" s="24">
        <f t="shared" si="5"/>
        <v>258704</v>
      </c>
      <c r="G42" s="24">
        <f t="shared" si="5"/>
        <v>285624</v>
      </c>
      <c r="H42" s="24">
        <f t="shared" si="5"/>
        <v>131225</v>
      </c>
      <c r="I42" s="24">
        <f t="shared" si="5"/>
        <v>126721</v>
      </c>
      <c r="J42" s="24">
        <f t="shared" si="5"/>
        <v>94046</v>
      </c>
      <c r="K42" s="24">
        <f t="shared" si="5"/>
        <v>105883</v>
      </c>
      <c r="L42" s="24">
        <f t="shared" si="5"/>
        <v>295333</v>
      </c>
      <c r="M42" s="24">
        <f t="shared" si="5"/>
        <v>321243</v>
      </c>
      <c r="N42" s="24">
        <f t="shared" si="5"/>
        <v>317652</v>
      </c>
      <c r="O42" s="24">
        <f t="shared" si="5"/>
        <v>342399</v>
      </c>
      <c r="P42" s="24">
        <f t="shared" si="5"/>
        <v>258665</v>
      </c>
      <c r="Q42" s="24">
        <f t="shared" si="5"/>
        <v>257487</v>
      </c>
      <c r="R42" s="24">
        <f t="shared" si="5"/>
        <v>286586</v>
      </c>
      <c r="S42" s="24">
        <f t="shared" si="5"/>
        <v>313066</v>
      </c>
      <c r="T42" s="24">
        <f t="shared" si="5"/>
        <v>309032</v>
      </c>
      <c r="U42" s="24">
        <f t="shared" si="5"/>
        <v>347223</v>
      </c>
      <c r="V42" s="24">
        <f t="shared" si="5"/>
        <v>184982</v>
      </c>
      <c r="W42" s="24">
        <f t="shared" si="5"/>
        <v>195342</v>
      </c>
      <c r="X42" s="24">
        <f t="shared" si="5"/>
        <v>335181</v>
      </c>
      <c r="Y42" s="24">
        <f t="shared" si="5"/>
        <v>340199</v>
      </c>
      <c r="Z42" s="24">
        <f t="shared" si="5"/>
        <v>88358</v>
      </c>
      <c r="AA42" s="24">
        <f t="shared" si="5"/>
        <v>97137</v>
      </c>
      <c r="AB42" s="24">
        <f t="shared" si="5"/>
        <v>74594</v>
      </c>
      <c r="AC42" s="24">
        <f t="shared" si="5"/>
        <v>82052</v>
      </c>
      <c r="AD42" s="24">
        <f t="shared" si="5"/>
        <v>82649</v>
      </c>
      <c r="AE42" s="24">
        <f t="shared" si="5"/>
        <v>89131</v>
      </c>
      <c r="AF42" s="24">
        <f t="shared" si="5"/>
        <v>211832</v>
      </c>
      <c r="AG42" s="24">
        <f t="shared" si="5"/>
        <v>240960</v>
      </c>
      <c r="AH42" s="24">
        <f t="shared" si="5"/>
        <v>235186</v>
      </c>
      <c r="AI42" s="24">
        <f t="shared" si="5"/>
        <v>273055</v>
      </c>
    </row>
    <row r="43" spans="1:35">
      <c r="A43" s="47">
        <v>37</v>
      </c>
      <c r="B43" s="5" t="s">
        <v>25</v>
      </c>
      <c r="C43" s="23" t="s">
        <v>44</v>
      </c>
      <c r="D43" s="24">
        <v>0</v>
      </c>
      <c r="E43" s="49">
        <v>0</v>
      </c>
      <c r="F43" s="44">
        <v>14</v>
      </c>
      <c r="G43" s="62">
        <v>15</v>
      </c>
      <c r="H43" s="24">
        <v>239</v>
      </c>
      <c r="I43" s="62">
        <v>249</v>
      </c>
      <c r="J43" s="24">
        <v>0</v>
      </c>
      <c r="K43" s="49">
        <v>0</v>
      </c>
      <c r="L43" s="24">
        <v>180</v>
      </c>
      <c r="M43" s="49">
        <v>195</v>
      </c>
      <c r="N43" s="24">
        <v>139</v>
      </c>
      <c r="O43" s="49">
        <v>150</v>
      </c>
      <c r="P43" s="24">
        <v>173</v>
      </c>
      <c r="Q43" s="49">
        <v>170</v>
      </c>
      <c r="R43" s="24">
        <v>9</v>
      </c>
      <c r="S43" s="49">
        <v>39</v>
      </c>
      <c r="T43" s="24">
        <v>94</v>
      </c>
      <c r="U43" s="49">
        <v>95</v>
      </c>
      <c r="V43" s="24">
        <v>283</v>
      </c>
      <c r="W43" s="49">
        <v>291</v>
      </c>
      <c r="X43" s="24">
        <v>69</v>
      </c>
      <c r="Y43" s="49">
        <v>83</v>
      </c>
      <c r="Z43" s="24">
        <v>0</v>
      </c>
      <c r="AA43" s="49">
        <v>0</v>
      </c>
      <c r="AB43" s="24">
        <v>0</v>
      </c>
      <c r="AC43" s="49">
        <v>0</v>
      </c>
      <c r="AD43" s="24">
        <v>0</v>
      </c>
      <c r="AE43" s="49">
        <v>0</v>
      </c>
      <c r="AF43" s="24">
        <v>5</v>
      </c>
      <c r="AG43" s="49">
        <v>4</v>
      </c>
      <c r="AH43" s="24">
        <v>15</v>
      </c>
      <c r="AI43" s="49">
        <v>14</v>
      </c>
    </row>
    <row r="44" spans="1:35">
      <c r="A44" s="47">
        <v>38</v>
      </c>
      <c r="B44" s="5" t="s">
        <v>26</v>
      </c>
      <c r="C44" s="23" t="s">
        <v>44</v>
      </c>
      <c r="D44" s="24">
        <v>4127</v>
      </c>
      <c r="E44" s="49">
        <v>5527</v>
      </c>
      <c r="F44" s="44">
        <v>16551</v>
      </c>
      <c r="G44" s="62">
        <v>17525</v>
      </c>
      <c r="H44" s="24">
        <v>8689</v>
      </c>
      <c r="I44" s="62">
        <v>7425</v>
      </c>
      <c r="J44" s="24">
        <v>8010</v>
      </c>
      <c r="K44" s="49">
        <v>9163</v>
      </c>
      <c r="L44" s="24">
        <v>19114</v>
      </c>
      <c r="M44" s="49">
        <v>20276</v>
      </c>
      <c r="N44" s="24">
        <v>23255</v>
      </c>
      <c r="O44" s="49">
        <v>24171</v>
      </c>
      <c r="P44" s="24">
        <v>19168</v>
      </c>
      <c r="Q44" s="49">
        <v>18479</v>
      </c>
      <c r="R44" s="24">
        <v>29029</v>
      </c>
      <c r="S44" s="49">
        <v>29502</v>
      </c>
      <c r="T44" s="24">
        <v>28360</v>
      </c>
      <c r="U44" s="49">
        <v>31549</v>
      </c>
      <c r="V44" s="24">
        <v>14141</v>
      </c>
      <c r="W44" s="49">
        <v>14452</v>
      </c>
      <c r="X44" s="24">
        <v>40273</v>
      </c>
      <c r="Y44" s="49">
        <v>36701</v>
      </c>
      <c r="Z44" s="24">
        <v>6764</v>
      </c>
      <c r="AA44" s="49">
        <v>7620</v>
      </c>
      <c r="AB44" s="24">
        <v>6162</v>
      </c>
      <c r="AC44" s="49">
        <v>6847</v>
      </c>
      <c r="AD44" s="24">
        <v>5202</v>
      </c>
      <c r="AE44" s="49">
        <v>5883</v>
      </c>
      <c r="AF44" s="24">
        <v>21986</v>
      </c>
      <c r="AG44" s="49">
        <v>23354</v>
      </c>
      <c r="AH44" s="24">
        <v>13443</v>
      </c>
      <c r="AI44" s="49">
        <v>15795</v>
      </c>
    </row>
    <row r="45" spans="1:35">
      <c r="A45" s="47">
        <v>39</v>
      </c>
      <c r="B45" s="5" t="s">
        <v>27</v>
      </c>
      <c r="C45" s="23" t="s">
        <v>44</v>
      </c>
      <c r="D45" s="24">
        <v>7542</v>
      </c>
      <c r="E45" s="49">
        <v>8625</v>
      </c>
      <c r="F45" s="44">
        <v>19142</v>
      </c>
      <c r="G45" s="49">
        <v>19913</v>
      </c>
      <c r="H45" s="24">
        <v>11514</v>
      </c>
      <c r="I45" s="49">
        <v>9923</v>
      </c>
      <c r="J45" s="24">
        <v>15324</v>
      </c>
      <c r="K45" s="49">
        <v>17048</v>
      </c>
      <c r="L45" s="24">
        <v>23187</v>
      </c>
      <c r="M45" s="49">
        <v>25305</v>
      </c>
      <c r="N45" s="24">
        <v>15705</v>
      </c>
      <c r="O45" s="49">
        <v>15995</v>
      </c>
      <c r="P45" s="24">
        <v>18160</v>
      </c>
      <c r="Q45" s="49">
        <v>16566</v>
      </c>
      <c r="R45" s="24">
        <v>20497</v>
      </c>
      <c r="S45" s="49">
        <v>21260</v>
      </c>
      <c r="T45" s="24">
        <v>27712</v>
      </c>
      <c r="U45" s="49">
        <v>30255</v>
      </c>
      <c r="V45" s="24">
        <v>9771</v>
      </c>
      <c r="W45" s="49">
        <v>10096</v>
      </c>
      <c r="X45" s="24">
        <v>20829</v>
      </c>
      <c r="Y45" s="49">
        <v>19008</v>
      </c>
      <c r="Z45" s="24">
        <v>16493</v>
      </c>
      <c r="AA45" s="49">
        <v>17992</v>
      </c>
      <c r="AB45" s="24">
        <v>17354</v>
      </c>
      <c r="AC45" s="49">
        <v>18751</v>
      </c>
      <c r="AD45" s="24">
        <v>16460</v>
      </c>
      <c r="AE45" s="49">
        <v>17031</v>
      </c>
      <c r="AF45" s="24">
        <v>16433</v>
      </c>
      <c r="AG45" s="49">
        <v>17380</v>
      </c>
      <c r="AH45" s="24">
        <v>25453</v>
      </c>
      <c r="AI45" s="49">
        <v>28454</v>
      </c>
    </row>
    <row r="46" spans="1:35">
      <c r="A46" s="47">
        <v>40</v>
      </c>
      <c r="B46" s="5" t="s">
        <v>28</v>
      </c>
      <c r="C46" s="23" t="s">
        <v>44</v>
      </c>
      <c r="D46" s="24">
        <v>29658</v>
      </c>
      <c r="E46" s="49">
        <v>33505</v>
      </c>
      <c r="F46" s="44">
        <v>138578</v>
      </c>
      <c r="G46" s="49">
        <v>153630</v>
      </c>
      <c r="H46" s="24">
        <v>63158</v>
      </c>
      <c r="I46" s="49">
        <v>64121</v>
      </c>
      <c r="J46" s="24">
        <v>42257</v>
      </c>
      <c r="K46" s="49">
        <v>47720</v>
      </c>
      <c r="L46" s="24">
        <v>159564</v>
      </c>
      <c r="M46" s="49">
        <v>175780</v>
      </c>
      <c r="N46" s="24">
        <v>175099</v>
      </c>
      <c r="O46" s="49">
        <v>192056</v>
      </c>
      <c r="P46" s="24">
        <v>142433</v>
      </c>
      <c r="Q46" s="49">
        <v>144940</v>
      </c>
      <c r="R46" s="24">
        <v>172492</v>
      </c>
      <c r="S46" s="49">
        <v>193998</v>
      </c>
      <c r="T46" s="24">
        <v>146944</v>
      </c>
      <c r="U46" s="49">
        <v>165610</v>
      </c>
      <c r="V46" s="24">
        <v>97484</v>
      </c>
      <c r="W46" s="49">
        <v>105213</v>
      </c>
      <c r="X46" s="24">
        <v>201007</v>
      </c>
      <c r="Y46" s="49">
        <v>210072</v>
      </c>
      <c r="Z46" s="24">
        <v>38982</v>
      </c>
      <c r="AA46" s="49">
        <v>42897</v>
      </c>
      <c r="AB46" s="24">
        <v>29270</v>
      </c>
      <c r="AC46" s="49">
        <v>32018</v>
      </c>
      <c r="AD46" s="24">
        <v>32594</v>
      </c>
      <c r="AE46" s="49">
        <v>34704</v>
      </c>
      <c r="AF46" s="24">
        <v>109031</v>
      </c>
      <c r="AG46" s="49">
        <v>125566</v>
      </c>
      <c r="AH46" s="24">
        <v>119290</v>
      </c>
      <c r="AI46" s="49">
        <v>139440</v>
      </c>
    </row>
    <row r="47" spans="1:35">
      <c r="A47" s="47">
        <v>41</v>
      </c>
      <c r="B47" s="5" t="s">
        <v>29</v>
      </c>
      <c r="C47" s="23" t="s">
        <v>44</v>
      </c>
      <c r="D47" s="24">
        <v>18470</v>
      </c>
      <c r="E47" s="49">
        <v>20429</v>
      </c>
      <c r="F47" s="44">
        <v>84419</v>
      </c>
      <c r="G47" s="49">
        <v>94541</v>
      </c>
      <c r="H47" s="24">
        <v>47625</v>
      </c>
      <c r="I47" s="49">
        <v>45003</v>
      </c>
      <c r="J47" s="24">
        <v>28455</v>
      </c>
      <c r="K47" s="49">
        <v>31952</v>
      </c>
      <c r="L47" s="24">
        <v>93288</v>
      </c>
      <c r="M47" s="49">
        <v>99687</v>
      </c>
      <c r="N47" s="24">
        <v>103454</v>
      </c>
      <c r="O47" s="49">
        <v>110027</v>
      </c>
      <c r="P47" s="24">
        <v>78731</v>
      </c>
      <c r="Q47" s="49">
        <v>77332</v>
      </c>
      <c r="R47" s="24">
        <v>64559</v>
      </c>
      <c r="S47" s="49">
        <v>68267</v>
      </c>
      <c r="T47" s="24">
        <v>105922</v>
      </c>
      <c r="U47" s="49">
        <v>119714</v>
      </c>
      <c r="V47" s="24">
        <v>63303</v>
      </c>
      <c r="W47" s="49">
        <v>65290</v>
      </c>
      <c r="X47" s="24">
        <v>73003</v>
      </c>
      <c r="Y47" s="49">
        <v>74335</v>
      </c>
      <c r="Z47" s="24">
        <v>26119</v>
      </c>
      <c r="AA47" s="49">
        <v>28628</v>
      </c>
      <c r="AB47" s="24">
        <v>21808</v>
      </c>
      <c r="AC47" s="49">
        <v>24436</v>
      </c>
      <c r="AD47" s="24">
        <v>28393</v>
      </c>
      <c r="AE47" s="49">
        <v>31513</v>
      </c>
      <c r="AF47" s="24">
        <v>64377</v>
      </c>
      <c r="AG47" s="49">
        <v>74656</v>
      </c>
      <c r="AH47" s="24">
        <v>76985</v>
      </c>
      <c r="AI47" s="49">
        <v>89352</v>
      </c>
    </row>
    <row r="48" spans="1:35">
      <c r="A48" s="47">
        <v>42</v>
      </c>
      <c r="B48" s="5" t="s">
        <v>30</v>
      </c>
      <c r="C48" s="23" t="s">
        <v>44</v>
      </c>
      <c r="D48" s="24">
        <v>28648</v>
      </c>
      <c r="E48" s="49">
        <v>33179</v>
      </c>
      <c r="F48" s="44">
        <v>114318</v>
      </c>
      <c r="G48" s="49">
        <v>129008</v>
      </c>
      <c r="H48" s="24">
        <v>54150</v>
      </c>
      <c r="I48" s="49">
        <v>59197</v>
      </c>
      <c r="J48" s="24">
        <v>43399</v>
      </c>
      <c r="K48" s="49">
        <v>48323</v>
      </c>
      <c r="L48" s="24">
        <v>135430</v>
      </c>
      <c r="M48" s="65">
        <v>148268</v>
      </c>
      <c r="N48" s="24">
        <v>147060</v>
      </c>
      <c r="O48" s="49">
        <v>146059</v>
      </c>
      <c r="P48" s="24">
        <v>117610</v>
      </c>
      <c r="Q48" s="49">
        <v>123807</v>
      </c>
      <c r="R48" s="24">
        <v>126807</v>
      </c>
      <c r="S48" s="49">
        <v>135532</v>
      </c>
      <c r="T48" s="24">
        <v>142952</v>
      </c>
      <c r="U48" s="49">
        <v>157059</v>
      </c>
      <c r="V48" s="24">
        <v>86808</v>
      </c>
      <c r="W48" s="49">
        <v>92325</v>
      </c>
      <c r="X48" s="24">
        <v>128862</v>
      </c>
      <c r="Y48" s="49">
        <v>144775</v>
      </c>
      <c r="Z48" s="24">
        <v>42421</v>
      </c>
      <c r="AA48" s="49">
        <v>46407</v>
      </c>
      <c r="AB48" s="24">
        <v>33765</v>
      </c>
      <c r="AC48" s="49">
        <v>36357</v>
      </c>
      <c r="AD48" s="24">
        <v>36215</v>
      </c>
      <c r="AE48" s="49">
        <v>40288</v>
      </c>
      <c r="AF48" s="24">
        <v>102082</v>
      </c>
      <c r="AG48" s="49">
        <v>112071</v>
      </c>
      <c r="AH48" s="24">
        <v>104244</v>
      </c>
      <c r="AI48" s="49">
        <v>121017</v>
      </c>
    </row>
    <row r="49" spans="1:35">
      <c r="A49" s="47">
        <v>43</v>
      </c>
      <c r="B49" s="5" t="s">
        <v>31</v>
      </c>
      <c r="C49" s="23" t="s">
        <v>44</v>
      </c>
      <c r="D49" s="24">
        <v>1417</v>
      </c>
      <c r="E49" s="49">
        <v>478</v>
      </c>
      <c r="F49" s="44">
        <v>1850</v>
      </c>
      <c r="G49" s="49">
        <v>3652</v>
      </c>
      <c r="H49" s="24">
        <v>690</v>
      </c>
      <c r="I49" s="49">
        <v>11372</v>
      </c>
      <c r="J49" s="24">
        <v>645</v>
      </c>
      <c r="K49" s="49">
        <v>213</v>
      </c>
      <c r="L49" s="24">
        <v>3186</v>
      </c>
      <c r="M49" s="49">
        <v>1888</v>
      </c>
      <c r="N49" s="24">
        <v>27606</v>
      </c>
      <c r="O49" s="49">
        <v>8307</v>
      </c>
      <c r="P49" s="24">
        <v>2103</v>
      </c>
      <c r="Q49" s="49">
        <v>6339</v>
      </c>
      <c r="R49" s="24">
        <v>9688</v>
      </c>
      <c r="S49" s="49">
        <v>3934</v>
      </c>
      <c r="T49" s="24">
        <v>5629</v>
      </c>
      <c r="U49" s="49">
        <v>1749</v>
      </c>
      <c r="V49" s="24">
        <v>5099</v>
      </c>
      <c r="W49" s="49">
        <v>10631</v>
      </c>
      <c r="X49" s="24">
        <v>2096</v>
      </c>
      <c r="Y49" s="49">
        <v>4436</v>
      </c>
      <c r="Z49" s="24">
        <v>617</v>
      </c>
      <c r="AA49" s="49">
        <v>175</v>
      </c>
      <c r="AB49" s="24">
        <v>945</v>
      </c>
      <c r="AC49" s="49">
        <v>1208</v>
      </c>
      <c r="AD49" s="24">
        <v>517</v>
      </c>
      <c r="AE49" s="49">
        <v>241</v>
      </c>
      <c r="AF49" s="24">
        <v>8628</v>
      </c>
      <c r="AG49" s="49">
        <v>1734</v>
      </c>
      <c r="AH49" s="24">
        <v>1766</v>
      </c>
      <c r="AI49" s="49">
        <v>1855</v>
      </c>
    </row>
    <row r="50" spans="1:35">
      <c r="A50" s="47">
        <v>44</v>
      </c>
      <c r="B50" s="5" t="s">
        <v>32</v>
      </c>
      <c r="C50" s="23" t="s">
        <v>44</v>
      </c>
      <c r="D50" s="24">
        <v>205</v>
      </c>
      <c r="E50" s="49">
        <v>149</v>
      </c>
      <c r="F50" s="44">
        <v>146</v>
      </c>
      <c r="G50" s="62">
        <v>77</v>
      </c>
      <c r="H50" s="24">
        <v>85</v>
      </c>
      <c r="I50" s="66">
        <v>42</v>
      </c>
      <c r="J50" s="24">
        <v>203</v>
      </c>
      <c r="K50" s="49">
        <v>130</v>
      </c>
      <c r="L50" s="24">
        <v>114</v>
      </c>
      <c r="M50" s="49">
        <v>37</v>
      </c>
      <c r="N50" s="24">
        <v>137</v>
      </c>
      <c r="O50" s="49">
        <v>56</v>
      </c>
      <c r="P50" s="24">
        <v>120</v>
      </c>
      <c r="Q50" s="49">
        <v>32</v>
      </c>
      <c r="R50" s="24">
        <v>135</v>
      </c>
      <c r="S50" s="49">
        <v>28</v>
      </c>
      <c r="T50" s="24">
        <v>177</v>
      </c>
      <c r="U50" s="49">
        <v>111</v>
      </c>
      <c r="V50" s="24">
        <v>155</v>
      </c>
      <c r="W50" s="49">
        <v>103</v>
      </c>
      <c r="X50" s="24">
        <v>169</v>
      </c>
      <c r="Y50" s="49">
        <v>132</v>
      </c>
      <c r="Z50" s="24">
        <v>253</v>
      </c>
      <c r="AA50" s="49">
        <v>98</v>
      </c>
      <c r="AB50" s="24">
        <v>315</v>
      </c>
      <c r="AC50" s="49">
        <v>200</v>
      </c>
      <c r="AD50" s="24">
        <v>357</v>
      </c>
      <c r="AE50" s="49">
        <v>191</v>
      </c>
      <c r="AF50" s="24">
        <v>175</v>
      </c>
      <c r="AG50" s="49">
        <v>64</v>
      </c>
      <c r="AH50" s="24">
        <v>263</v>
      </c>
      <c r="AI50" s="49">
        <v>183</v>
      </c>
    </row>
    <row r="51" spans="1:35">
      <c r="A51" s="47">
        <v>45</v>
      </c>
      <c r="B51" s="5" t="s">
        <v>33</v>
      </c>
      <c r="C51" s="23" t="s">
        <v>44</v>
      </c>
      <c r="D51" s="24">
        <v>72</v>
      </c>
      <c r="E51" s="49">
        <v>57</v>
      </c>
      <c r="F51" s="44">
        <v>152</v>
      </c>
      <c r="G51" s="62">
        <v>102</v>
      </c>
      <c r="H51" s="24">
        <v>93</v>
      </c>
      <c r="I51" s="62">
        <v>62</v>
      </c>
      <c r="J51" s="24">
        <v>128</v>
      </c>
      <c r="K51" s="49">
        <v>117</v>
      </c>
      <c r="L51" s="24">
        <v>73</v>
      </c>
      <c r="M51" s="65">
        <v>44</v>
      </c>
      <c r="N51" s="24">
        <v>127</v>
      </c>
      <c r="O51" s="49">
        <v>81</v>
      </c>
      <c r="P51" s="24">
        <v>83</v>
      </c>
      <c r="Q51" s="49">
        <v>42</v>
      </c>
      <c r="R51" s="24">
        <v>138</v>
      </c>
      <c r="S51" s="49">
        <v>63</v>
      </c>
      <c r="T51" s="24">
        <v>169</v>
      </c>
      <c r="U51" s="49">
        <v>119</v>
      </c>
      <c r="V51" s="24">
        <v>128</v>
      </c>
      <c r="W51" s="49">
        <v>109</v>
      </c>
      <c r="X51" s="24">
        <v>198</v>
      </c>
      <c r="Y51" s="49">
        <v>151</v>
      </c>
      <c r="Z51" s="24">
        <v>160</v>
      </c>
      <c r="AA51" s="49">
        <v>87</v>
      </c>
      <c r="AB51" s="24">
        <v>176</v>
      </c>
      <c r="AC51" s="49">
        <v>142</v>
      </c>
      <c r="AD51" s="24">
        <v>133</v>
      </c>
      <c r="AE51" s="49">
        <v>118</v>
      </c>
      <c r="AF51" s="24">
        <v>111</v>
      </c>
      <c r="AG51" s="49">
        <v>72</v>
      </c>
      <c r="AH51" s="24">
        <v>209</v>
      </c>
      <c r="AI51" s="49">
        <v>198</v>
      </c>
    </row>
    <row r="52" spans="1:35">
      <c r="A52" s="47">
        <v>46</v>
      </c>
      <c r="B52" s="5" t="s">
        <v>34</v>
      </c>
      <c r="C52" s="23" t="s">
        <v>44</v>
      </c>
      <c r="D52" s="24">
        <v>80</v>
      </c>
      <c r="E52" s="49">
        <v>66</v>
      </c>
      <c r="F52" s="44">
        <v>217</v>
      </c>
      <c r="G52" s="62">
        <v>212</v>
      </c>
      <c r="H52" s="24">
        <v>115</v>
      </c>
      <c r="I52" s="62">
        <v>117</v>
      </c>
      <c r="J52" s="24">
        <v>139</v>
      </c>
      <c r="K52" s="49">
        <v>147</v>
      </c>
      <c r="L52" s="24">
        <v>195</v>
      </c>
      <c r="M52" s="65">
        <v>183</v>
      </c>
      <c r="N52" s="24">
        <v>248</v>
      </c>
      <c r="O52" s="49">
        <v>216</v>
      </c>
      <c r="P52" s="24">
        <v>170</v>
      </c>
      <c r="Q52" s="49">
        <v>120</v>
      </c>
      <c r="R52" s="24">
        <v>260</v>
      </c>
      <c r="S52" s="49">
        <v>184</v>
      </c>
      <c r="T52" s="24">
        <v>345</v>
      </c>
      <c r="U52" s="49">
        <v>364</v>
      </c>
      <c r="V52" s="24">
        <v>232</v>
      </c>
      <c r="W52" s="49">
        <v>222</v>
      </c>
      <c r="X52" s="24">
        <v>377</v>
      </c>
      <c r="Y52" s="49">
        <v>345</v>
      </c>
      <c r="Z52" s="24">
        <v>89</v>
      </c>
      <c r="AA52" s="49">
        <v>72</v>
      </c>
      <c r="AB52" s="24">
        <v>83</v>
      </c>
      <c r="AC52" s="49">
        <v>96</v>
      </c>
      <c r="AD52" s="24">
        <v>103</v>
      </c>
      <c r="AE52" s="49">
        <v>96</v>
      </c>
      <c r="AF52" s="24">
        <v>192</v>
      </c>
      <c r="AG52" s="49">
        <v>165</v>
      </c>
      <c r="AH52" s="24">
        <v>293</v>
      </c>
      <c r="AI52" s="49">
        <v>283</v>
      </c>
    </row>
    <row r="53" spans="1:35">
      <c r="A53" s="47">
        <v>47</v>
      </c>
      <c r="B53" s="5" t="s">
        <v>49</v>
      </c>
      <c r="C53" s="23" t="s">
        <v>44</v>
      </c>
      <c r="D53" s="24">
        <v>16</v>
      </c>
      <c r="E53" s="49">
        <v>17</v>
      </c>
      <c r="F53" s="44">
        <v>117</v>
      </c>
      <c r="G53" s="62">
        <v>127</v>
      </c>
      <c r="H53" s="24">
        <v>64</v>
      </c>
      <c r="I53" s="62">
        <v>67</v>
      </c>
      <c r="J53" s="24">
        <v>18</v>
      </c>
      <c r="K53" s="49">
        <v>25</v>
      </c>
      <c r="L53" s="24">
        <v>159</v>
      </c>
      <c r="M53" s="49">
        <v>152</v>
      </c>
      <c r="N53" s="24">
        <v>164</v>
      </c>
      <c r="O53" s="49">
        <v>161</v>
      </c>
      <c r="P53" s="24">
        <v>102</v>
      </c>
      <c r="Q53" s="49">
        <v>114</v>
      </c>
      <c r="R53" s="24">
        <v>199</v>
      </c>
      <c r="S53" s="49">
        <v>215</v>
      </c>
      <c r="T53" s="24">
        <v>183</v>
      </c>
      <c r="U53" s="49">
        <v>204</v>
      </c>
      <c r="V53" s="24">
        <v>76</v>
      </c>
      <c r="W53" s="49">
        <v>83</v>
      </c>
      <c r="X53" s="24">
        <v>164</v>
      </c>
      <c r="Y53" s="49">
        <v>164</v>
      </c>
      <c r="Z53" s="24">
        <v>26</v>
      </c>
      <c r="AA53" s="49">
        <v>31</v>
      </c>
      <c r="AB53" s="24">
        <v>14</v>
      </c>
      <c r="AC53" s="49">
        <v>22</v>
      </c>
      <c r="AD53" s="24">
        <v>13</v>
      </c>
      <c r="AE53" s="49">
        <v>27</v>
      </c>
      <c r="AF53" s="24">
        <v>92</v>
      </c>
      <c r="AG53" s="49">
        <v>102</v>
      </c>
      <c r="AH53" s="24">
        <v>96</v>
      </c>
      <c r="AI53" s="49">
        <v>118</v>
      </c>
    </row>
    <row r="54" spans="1:35">
      <c r="A54" s="47">
        <v>48</v>
      </c>
      <c r="B54" s="5" t="s">
        <v>99</v>
      </c>
      <c r="C54" s="23" t="s">
        <v>44</v>
      </c>
      <c r="D54" s="24">
        <v>3</v>
      </c>
      <c r="E54" s="49">
        <v>3</v>
      </c>
      <c r="F54" s="44">
        <v>61</v>
      </c>
      <c r="G54" s="62">
        <v>70</v>
      </c>
      <c r="H54" s="24">
        <v>25</v>
      </c>
      <c r="I54" s="62">
        <v>19</v>
      </c>
      <c r="J54" s="24">
        <v>9</v>
      </c>
      <c r="K54" s="65">
        <v>9</v>
      </c>
      <c r="L54" s="24">
        <v>77</v>
      </c>
      <c r="M54" s="50">
        <v>89</v>
      </c>
      <c r="N54" s="24">
        <v>70</v>
      </c>
      <c r="O54" s="49">
        <v>82</v>
      </c>
      <c r="P54" s="24">
        <v>87</v>
      </c>
      <c r="Q54" s="49">
        <v>71</v>
      </c>
      <c r="R54" s="24">
        <v>22</v>
      </c>
      <c r="S54" s="49">
        <v>18</v>
      </c>
      <c r="T54" s="24">
        <v>29</v>
      </c>
      <c r="U54" s="49">
        <v>42</v>
      </c>
      <c r="V54" s="24">
        <v>23</v>
      </c>
      <c r="W54" s="49">
        <v>24</v>
      </c>
      <c r="X54" s="24">
        <v>51</v>
      </c>
      <c r="Y54" s="49">
        <v>55</v>
      </c>
      <c r="Z54" s="24">
        <v>6</v>
      </c>
      <c r="AA54" s="49">
        <v>9</v>
      </c>
      <c r="AB54" s="24">
        <v>1</v>
      </c>
      <c r="AC54" s="49">
        <v>1</v>
      </c>
      <c r="AD54" s="24">
        <v>8</v>
      </c>
      <c r="AE54" s="49">
        <v>8</v>
      </c>
      <c r="AF54" s="24">
        <v>41</v>
      </c>
      <c r="AG54" s="49">
        <v>45</v>
      </c>
      <c r="AH54" s="24">
        <v>24</v>
      </c>
      <c r="AI54" s="49">
        <v>42</v>
      </c>
    </row>
    <row r="55" spans="1:35">
      <c r="A55" s="47">
        <v>49</v>
      </c>
      <c r="B55" s="5" t="s">
        <v>35</v>
      </c>
      <c r="C55" s="23" t="s">
        <v>47</v>
      </c>
      <c r="D55" s="24">
        <v>131.9</v>
      </c>
      <c r="E55" s="49"/>
      <c r="F55" s="44">
        <v>2281.6</v>
      </c>
      <c r="G55" s="49"/>
      <c r="H55" s="24">
        <v>100.2</v>
      </c>
      <c r="I55" s="49"/>
      <c r="J55" s="24">
        <v>1005.6</v>
      </c>
      <c r="K55" s="49"/>
      <c r="L55" s="24">
        <v>2315.4</v>
      </c>
      <c r="M55" s="50"/>
      <c r="N55" s="24">
        <v>8.9</v>
      </c>
      <c r="O55" s="49"/>
      <c r="P55" s="24">
        <v>2004.4</v>
      </c>
      <c r="Q55" s="49"/>
      <c r="R55" s="24">
        <v>18.5</v>
      </c>
      <c r="S55" s="49"/>
      <c r="T55" s="24">
        <v>3168.2</v>
      </c>
      <c r="U55" s="49"/>
      <c r="V55" s="24">
        <v>2497.1</v>
      </c>
      <c r="W55" s="49"/>
      <c r="X55" s="28">
        <v>0.45</v>
      </c>
      <c r="Y55" s="49"/>
      <c r="Z55" s="24">
        <v>7085.7</v>
      </c>
      <c r="AA55" s="49"/>
      <c r="AB55" s="24">
        <v>5191</v>
      </c>
      <c r="AC55" s="49"/>
      <c r="AD55" s="24">
        <v>1440.4</v>
      </c>
      <c r="AE55" s="49"/>
      <c r="AF55" s="24">
        <v>1604.3</v>
      </c>
      <c r="AG55" s="49"/>
      <c r="AH55" s="24">
        <v>12361.4</v>
      </c>
      <c r="AI55" s="49"/>
    </row>
    <row r="56" spans="1:35">
      <c r="A56" s="47">
        <v>50</v>
      </c>
      <c r="B56" s="5" t="s">
        <v>36</v>
      </c>
      <c r="C56" s="23" t="s">
        <v>47</v>
      </c>
      <c r="D56" s="24">
        <v>0</v>
      </c>
      <c r="E56" s="49"/>
      <c r="F56" s="44">
        <v>2062</v>
      </c>
      <c r="G56" s="49"/>
      <c r="H56" s="24">
        <v>60</v>
      </c>
      <c r="I56" s="49"/>
      <c r="J56" s="24">
        <v>880</v>
      </c>
      <c r="K56" s="49"/>
      <c r="L56" s="24">
        <v>1480</v>
      </c>
      <c r="M56" s="49"/>
      <c r="N56" s="24">
        <v>0</v>
      </c>
      <c r="O56" s="49"/>
      <c r="P56" s="24">
        <v>1896.5</v>
      </c>
      <c r="Q56" s="49"/>
      <c r="R56" s="24">
        <v>0</v>
      </c>
      <c r="S56" s="49"/>
      <c r="T56" s="24">
        <v>2875.2</v>
      </c>
      <c r="U56" s="49"/>
      <c r="V56" s="24">
        <v>2449.4</v>
      </c>
      <c r="W56" s="49"/>
      <c r="X56" s="24">
        <v>0</v>
      </c>
      <c r="Y56" s="49"/>
      <c r="Z56" s="24">
        <v>6326.7</v>
      </c>
      <c r="AA56" s="49"/>
      <c r="AB56" s="24">
        <v>5143</v>
      </c>
      <c r="AC56" s="49"/>
      <c r="AD56" s="24">
        <v>1312.6</v>
      </c>
      <c r="AE56" s="49"/>
      <c r="AF56" s="24">
        <v>1600</v>
      </c>
      <c r="AG56" s="49"/>
      <c r="AH56" s="24">
        <v>11628</v>
      </c>
      <c r="AI56" s="49"/>
    </row>
    <row r="57" spans="1:35">
      <c r="A57" s="47">
        <v>51</v>
      </c>
      <c r="B57" s="5" t="s">
        <v>37</v>
      </c>
      <c r="C57" s="23" t="s">
        <v>47</v>
      </c>
      <c r="D57" s="24">
        <v>80</v>
      </c>
      <c r="E57" s="49"/>
      <c r="F57" s="44">
        <v>14.5</v>
      </c>
      <c r="G57" s="49"/>
      <c r="H57" s="24">
        <v>0</v>
      </c>
      <c r="I57" s="49"/>
      <c r="J57" s="24">
        <v>24</v>
      </c>
      <c r="K57" s="49"/>
      <c r="L57" s="24">
        <v>14</v>
      </c>
      <c r="M57" s="49"/>
      <c r="N57" s="24">
        <v>2.7</v>
      </c>
      <c r="O57" s="49"/>
      <c r="P57" s="24">
        <v>18</v>
      </c>
      <c r="Q57" s="49"/>
      <c r="R57" s="24">
        <v>11</v>
      </c>
      <c r="S57" s="49"/>
      <c r="T57" s="24">
        <v>25.5</v>
      </c>
      <c r="U57" s="49"/>
      <c r="V57" s="63">
        <v>4.5999999999999996</v>
      </c>
      <c r="W57" s="49"/>
      <c r="X57" s="24">
        <v>0.4</v>
      </c>
      <c r="Y57" s="49"/>
      <c r="Z57" s="24">
        <v>125</v>
      </c>
      <c r="AA57" s="49"/>
      <c r="AB57" s="24">
        <v>30</v>
      </c>
      <c r="AC57" s="49"/>
      <c r="AD57" s="24">
        <v>28.4</v>
      </c>
      <c r="AE57" s="49"/>
      <c r="AF57" s="24">
        <v>3.8</v>
      </c>
      <c r="AG57" s="49"/>
      <c r="AH57" s="24">
        <v>99.3</v>
      </c>
      <c r="AI57" s="49"/>
    </row>
    <row r="58" spans="1:35">
      <c r="A58" s="47">
        <v>52</v>
      </c>
      <c r="B58" s="5" t="s">
        <v>38</v>
      </c>
      <c r="C58" s="23" t="s">
        <v>47</v>
      </c>
      <c r="D58" s="24">
        <v>51.9</v>
      </c>
      <c r="E58" s="49"/>
      <c r="F58" s="44">
        <v>5.08</v>
      </c>
      <c r="G58" s="49"/>
      <c r="H58" s="24">
        <v>0.2</v>
      </c>
      <c r="I58" s="49"/>
      <c r="J58" s="24">
        <v>16.5</v>
      </c>
      <c r="K58" s="49"/>
      <c r="L58" s="24">
        <v>8.4</v>
      </c>
      <c r="M58" s="49"/>
      <c r="N58" s="24">
        <v>4.9000000000000004</v>
      </c>
      <c r="O58" s="49"/>
      <c r="P58" s="24">
        <v>10</v>
      </c>
      <c r="Q58" s="49"/>
      <c r="R58" s="24">
        <v>7.5</v>
      </c>
      <c r="S58" s="49"/>
      <c r="T58" s="24">
        <v>25</v>
      </c>
      <c r="U58" s="49"/>
      <c r="V58" s="24">
        <v>3.16</v>
      </c>
      <c r="W58" s="49"/>
      <c r="X58" s="24">
        <v>0.05</v>
      </c>
      <c r="Y58" s="49"/>
      <c r="Z58" s="24">
        <v>42</v>
      </c>
      <c r="AA58" s="49"/>
      <c r="AB58" s="24">
        <v>18</v>
      </c>
      <c r="AC58" s="49"/>
      <c r="AD58" s="24">
        <v>13.4</v>
      </c>
      <c r="AE58" s="49"/>
      <c r="AF58" s="24">
        <v>0.5</v>
      </c>
      <c r="AG58" s="49"/>
      <c r="AH58" s="24">
        <v>64.099999999999994</v>
      </c>
      <c r="AI58" s="49"/>
    </row>
    <row r="59" spans="1:35">
      <c r="A59" s="47">
        <v>53</v>
      </c>
      <c r="B59" s="5" t="s">
        <v>40</v>
      </c>
      <c r="C59" s="23" t="s">
        <v>48</v>
      </c>
      <c r="D59" s="24">
        <v>1611.6</v>
      </c>
      <c r="E59" s="49"/>
      <c r="F59" s="44">
        <v>2041.6</v>
      </c>
      <c r="G59" s="49"/>
      <c r="H59" s="24">
        <v>49.6</v>
      </c>
      <c r="I59" s="49"/>
      <c r="J59" s="24">
        <v>1606.1</v>
      </c>
      <c r="K59" s="49"/>
      <c r="L59" s="24">
        <v>1537</v>
      </c>
      <c r="M59" s="49"/>
      <c r="N59" s="24">
        <v>10.097</v>
      </c>
      <c r="O59" s="49"/>
      <c r="P59" s="24">
        <v>1644</v>
      </c>
      <c r="Q59" s="49"/>
      <c r="R59" s="24">
        <v>92.16</v>
      </c>
      <c r="S59" s="49"/>
      <c r="T59" s="24">
        <v>2296.5</v>
      </c>
      <c r="U59" s="49"/>
      <c r="V59" s="24">
        <v>2152.6999999999998</v>
      </c>
      <c r="W59" s="49"/>
      <c r="X59" s="28">
        <v>0.48499999999999999</v>
      </c>
      <c r="Y59" s="49"/>
      <c r="Z59" s="24">
        <v>6886</v>
      </c>
      <c r="AA59" s="49"/>
      <c r="AB59" s="24">
        <v>5056.5</v>
      </c>
      <c r="AC59" s="49"/>
      <c r="AD59" s="24">
        <v>2526.3000000000002</v>
      </c>
      <c r="AE59" s="49"/>
      <c r="AF59" s="24">
        <v>1177.3</v>
      </c>
      <c r="AG59" s="49"/>
      <c r="AH59" s="24">
        <v>8621</v>
      </c>
      <c r="AI59" s="49"/>
    </row>
    <row r="60" spans="1:35">
      <c r="A60" s="47">
        <v>54</v>
      </c>
      <c r="B60" s="5" t="s">
        <v>36</v>
      </c>
      <c r="C60" s="23" t="s">
        <v>48</v>
      </c>
      <c r="D60" s="24">
        <v>0</v>
      </c>
      <c r="E60" s="49"/>
      <c r="F60" s="44">
        <v>1689.3</v>
      </c>
      <c r="G60" s="49"/>
      <c r="H60" s="24">
        <v>35</v>
      </c>
      <c r="I60" s="49"/>
      <c r="J60" s="24">
        <v>1026</v>
      </c>
      <c r="K60" s="49"/>
      <c r="L60" s="24">
        <v>1100</v>
      </c>
      <c r="M60" s="49"/>
      <c r="N60" s="24">
        <v>0</v>
      </c>
      <c r="O60" s="49"/>
      <c r="P60" s="24">
        <v>1352</v>
      </c>
      <c r="Q60" s="49"/>
      <c r="R60" s="24">
        <v>0</v>
      </c>
      <c r="S60" s="49"/>
      <c r="T60" s="24">
        <v>1479</v>
      </c>
      <c r="U60" s="49"/>
      <c r="V60" s="24">
        <v>2087</v>
      </c>
      <c r="W60" s="49"/>
      <c r="X60" s="24">
        <v>0</v>
      </c>
      <c r="Y60" s="49"/>
      <c r="Z60" s="24">
        <v>5130</v>
      </c>
      <c r="AA60" s="49"/>
      <c r="AB60" s="24">
        <v>4570.5</v>
      </c>
      <c r="AC60" s="49"/>
      <c r="AD60" s="24">
        <v>2034.4</v>
      </c>
      <c r="AE60" s="49"/>
      <c r="AF60" s="24">
        <v>1164</v>
      </c>
      <c r="AG60" s="49"/>
      <c r="AH60" s="24">
        <v>7293.9</v>
      </c>
      <c r="AI60" s="49"/>
    </row>
    <row r="61" spans="1:35">
      <c r="A61" s="47">
        <v>55</v>
      </c>
      <c r="B61" s="5" t="s">
        <v>37</v>
      </c>
      <c r="C61" s="23" t="s">
        <v>48</v>
      </c>
      <c r="D61" s="24">
        <v>960.9</v>
      </c>
      <c r="E61" s="49"/>
      <c r="F61" s="44">
        <v>179</v>
      </c>
      <c r="G61" s="49"/>
      <c r="H61" s="24">
        <v>0</v>
      </c>
      <c r="I61" s="49"/>
      <c r="J61" s="24">
        <v>342</v>
      </c>
      <c r="K61" s="49"/>
      <c r="L61" s="24">
        <v>145</v>
      </c>
      <c r="M61" s="49"/>
      <c r="N61" s="24">
        <v>8.44</v>
      </c>
      <c r="O61" s="49"/>
      <c r="P61" s="24">
        <v>168</v>
      </c>
      <c r="Q61" s="49"/>
      <c r="R61" s="24">
        <v>66.8</v>
      </c>
      <c r="S61" s="49"/>
      <c r="T61" s="24">
        <v>420</v>
      </c>
      <c r="U61" s="49"/>
      <c r="V61" s="63">
        <v>25.07</v>
      </c>
      <c r="W61" s="49"/>
      <c r="X61" s="28">
        <v>0.435</v>
      </c>
      <c r="Y61" s="49"/>
      <c r="Z61" s="24">
        <v>1000</v>
      </c>
      <c r="AA61" s="49"/>
      <c r="AB61" s="24">
        <v>330</v>
      </c>
      <c r="AC61" s="49"/>
      <c r="AD61" s="24">
        <v>328.1</v>
      </c>
      <c r="AE61" s="49"/>
      <c r="AF61" s="24">
        <v>11.1</v>
      </c>
      <c r="AG61" s="49"/>
      <c r="AH61" s="24">
        <v>1140</v>
      </c>
      <c r="AI61" s="49"/>
    </row>
    <row r="62" spans="1:35">
      <c r="A62" s="47">
        <v>56</v>
      </c>
      <c r="B62" s="5" t="s">
        <v>38</v>
      </c>
      <c r="C62" s="23" t="s">
        <v>48</v>
      </c>
      <c r="D62" s="24">
        <v>650.70000000000005</v>
      </c>
      <c r="E62" s="49"/>
      <c r="F62" s="44">
        <v>93.3</v>
      </c>
      <c r="G62" s="49"/>
      <c r="H62" s="24">
        <v>9.9000000000000005E-2</v>
      </c>
      <c r="I62" s="49"/>
      <c r="J62" s="24">
        <v>108.1</v>
      </c>
      <c r="K62" s="49"/>
      <c r="L62" s="24">
        <v>76</v>
      </c>
      <c r="M62" s="49"/>
      <c r="N62" s="24">
        <v>1.7</v>
      </c>
      <c r="O62" s="49"/>
      <c r="P62" s="24">
        <v>74</v>
      </c>
      <c r="Q62" s="49"/>
      <c r="R62" s="24">
        <v>25.4</v>
      </c>
      <c r="S62" s="49"/>
      <c r="T62" s="24">
        <v>312.5</v>
      </c>
      <c r="U62" s="49"/>
      <c r="V62" s="24">
        <v>0.7</v>
      </c>
      <c r="W62" s="49"/>
      <c r="X62" s="24">
        <v>0.05</v>
      </c>
      <c r="Y62" s="49"/>
      <c r="Z62" s="24">
        <v>420</v>
      </c>
      <c r="AA62" s="49"/>
      <c r="AB62" s="24">
        <v>156</v>
      </c>
      <c r="AC62" s="49"/>
      <c r="AD62" s="24">
        <v>68.7</v>
      </c>
      <c r="AE62" s="49"/>
      <c r="AF62" s="24">
        <v>2.2000000000000002</v>
      </c>
      <c r="AG62" s="49"/>
      <c r="AH62" s="24">
        <v>137.1</v>
      </c>
      <c r="AI62" s="49"/>
    </row>
    <row r="63" spans="1:35">
      <c r="A63" s="47">
        <v>57</v>
      </c>
      <c r="B63" s="5" t="s">
        <v>39</v>
      </c>
      <c r="C63" s="23" t="s">
        <v>48</v>
      </c>
      <c r="D63" s="24">
        <v>4500</v>
      </c>
      <c r="E63" s="49"/>
      <c r="F63" s="44">
        <v>4500</v>
      </c>
      <c r="G63" s="49"/>
      <c r="H63" s="24">
        <v>4200</v>
      </c>
      <c r="I63" s="49"/>
      <c r="J63" s="24">
        <v>4336</v>
      </c>
      <c r="K63" s="49"/>
      <c r="L63" s="24">
        <v>3500</v>
      </c>
      <c r="M63" s="49"/>
      <c r="N63" s="24">
        <v>754.5</v>
      </c>
      <c r="O63" s="49"/>
      <c r="P63" s="24">
        <v>1231.5</v>
      </c>
      <c r="Q63" s="49"/>
      <c r="R63" s="24">
        <v>1920</v>
      </c>
      <c r="S63" s="49"/>
      <c r="T63" s="24">
        <v>4702</v>
      </c>
      <c r="U63" s="49"/>
      <c r="V63" s="24">
        <v>845.1</v>
      </c>
      <c r="W63" s="49"/>
      <c r="X63" s="24">
        <v>2050</v>
      </c>
      <c r="Y63" s="49"/>
      <c r="Z63" s="24">
        <v>8700</v>
      </c>
      <c r="AA63" s="49"/>
      <c r="AB63" s="24">
        <v>17200</v>
      </c>
      <c r="AC63" s="49"/>
      <c r="AD63" s="24">
        <v>9500</v>
      </c>
      <c r="AE63" s="49"/>
      <c r="AF63" s="24">
        <v>2500</v>
      </c>
      <c r="AG63" s="49"/>
      <c r="AH63" s="24">
        <v>16130</v>
      </c>
      <c r="AI63" s="49"/>
    </row>
    <row r="64" spans="1:35">
      <c r="A64" s="47">
        <v>58</v>
      </c>
      <c r="B64" s="5" t="s">
        <v>101</v>
      </c>
      <c r="C64" s="23" t="s">
        <v>44</v>
      </c>
      <c r="D64" s="63">
        <v>716</v>
      </c>
      <c r="E64" s="49"/>
      <c r="F64" s="44">
        <v>0</v>
      </c>
      <c r="G64" s="49"/>
      <c r="H64" s="24">
        <v>20</v>
      </c>
      <c r="I64" s="49"/>
      <c r="J64" s="24">
        <v>0</v>
      </c>
      <c r="K64" s="49"/>
      <c r="L64" s="24">
        <v>0</v>
      </c>
      <c r="M64" s="49"/>
      <c r="N64" s="24">
        <v>37</v>
      </c>
      <c r="O64" s="49"/>
      <c r="P64" s="24">
        <v>47</v>
      </c>
      <c r="Q64" s="49"/>
      <c r="R64" s="24">
        <v>0</v>
      </c>
      <c r="S64" s="49"/>
      <c r="T64" s="24">
        <v>0</v>
      </c>
      <c r="U64" s="49"/>
      <c r="V64" s="63">
        <v>20</v>
      </c>
      <c r="W64" s="49"/>
      <c r="X64" s="24">
        <v>0</v>
      </c>
      <c r="Y64" s="49"/>
      <c r="Z64" s="24">
        <v>0</v>
      </c>
      <c r="AA64" s="49"/>
      <c r="AB64" s="24">
        <v>47</v>
      </c>
      <c r="AC64" s="49"/>
      <c r="AD64" s="24">
        <v>0</v>
      </c>
      <c r="AE64" s="49"/>
      <c r="AF64" s="63">
        <v>28</v>
      </c>
      <c r="AG64" s="49"/>
      <c r="AH64" s="63">
        <v>52</v>
      </c>
      <c r="AI64" s="49"/>
    </row>
    <row r="65" spans="1:35">
      <c r="A65" s="47">
        <v>59</v>
      </c>
      <c r="B65" s="5" t="s">
        <v>102</v>
      </c>
      <c r="C65" s="23" t="s">
        <v>44</v>
      </c>
      <c r="D65" s="24">
        <v>3</v>
      </c>
      <c r="E65" s="49"/>
      <c r="F65" s="44">
        <v>1</v>
      </c>
      <c r="G65" s="64"/>
      <c r="H65" s="24">
        <v>1</v>
      </c>
      <c r="I65" s="64"/>
      <c r="J65" s="24">
        <v>1</v>
      </c>
      <c r="K65" s="64"/>
      <c r="L65" s="24">
        <v>1</v>
      </c>
      <c r="M65" s="64"/>
      <c r="N65" s="24">
        <v>1</v>
      </c>
      <c r="O65" s="49"/>
      <c r="P65" s="24">
        <v>1</v>
      </c>
      <c r="Q65" s="49"/>
      <c r="R65" s="24">
        <v>1</v>
      </c>
      <c r="S65" s="49"/>
      <c r="T65" s="24">
        <v>1</v>
      </c>
      <c r="U65" s="49"/>
      <c r="V65" s="24">
        <v>1</v>
      </c>
      <c r="W65" s="49"/>
      <c r="X65" s="24">
        <v>2</v>
      </c>
      <c r="Y65" s="49"/>
      <c r="Z65" s="24">
        <v>1</v>
      </c>
      <c r="AA65" s="49"/>
      <c r="AB65" s="24">
        <v>1</v>
      </c>
      <c r="AC65" s="49"/>
      <c r="AD65" s="24">
        <v>2</v>
      </c>
      <c r="AE65" s="49"/>
      <c r="AF65" s="24">
        <v>1</v>
      </c>
      <c r="AG65" s="49"/>
      <c r="AH65" s="24">
        <v>3</v>
      </c>
      <c r="AI65" s="49"/>
    </row>
    <row r="66" spans="1:35" ht="25.5">
      <c r="A66" s="47">
        <v>60</v>
      </c>
      <c r="B66" s="5" t="s">
        <v>103</v>
      </c>
      <c r="C66" s="23" t="s">
        <v>44</v>
      </c>
      <c r="D66" s="24">
        <v>2734</v>
      </c>
      <c r="E66" s="49"/>
      <c r="F66" s="44">
        <v>429</v>
      </c>
      <c r="G66" s="64"/>
      <c r="H66" s="24">
        <v>240</v>
      </c>
      <c r="I66" s="64"/>
      <c r="J66" s="24">
        <v>139</v>
      </c>
      <c r="K66" s="64"/>
      <c r="L66" s="24">
        <v>207</v>
      </c>
      <c r="M66" s="64"/>
      <c r="N66" s="24">
        <v>562</v>
      </c>
      <c r="O66" s="49"/>
      <c r="P66" s="24">
        <v>507</v>
      </c>
      <c r="Q66" s="49"/>
      <c r="R66" s="24">
        <v>329</v>
      </c>
      <c r="S66" s="49"/>
      <c r="T66" s="24">
        <v>131</v>
      </c>
      <c r="U66" s="49"/>
      <c r="V66" s="24">
        <v>692</v>
      </c>
      <c r="W66" s="49"/>
      <c r="X66" s="24">
        <v>452</v>
      </c>
      <c r="Y66" s="49"/>
      <c r="Z66" s="24">
        <v>406</v>
      </c>
      <c r="AA66" s="49"/>
      <c r="AB66" s="24">
        <v>488</v>
      </c>
      <c r="AC66" s="49"/>
      <c r="AD66" s="24">
        <v>716</v>
      </c>
      <c r="AE66" s="49"/>
      <c r="AF66" s="24">
        <v>560</v>
      </c>
      <c r="AG66" s="49"/>
      <c r="AH66" s="24">
        <v>789</v>
      </c>
      <c r="AI66" s="49"/>
    </row>
    <row r="67" spans="1:35">
      <c r="A67" s="47">
        <v>61</v>
      </c>
      <c r="B67" s="5" t="s">
        <v>104</v>
      </c>
      <c r="C67" s="23" t="s">
        <v>44</v>
      </c>
      <c r="D67" s="24">
        <v>144</v>
      </c>
      <c r="E67" s="49"/>
      <c r="F67" s="44">
        <v>24</v>
      </c>
      <c r="G67" s="64"/>
      <c r="H67" s="24">
        <v>15</v>
      </c>
      <c r="I67" s="64"/>
      <c r="J67" s="24">
        <v>12</v>
      </c>
      <c r="K67" s="64"/>
      <c r="L67" s="24">
        <v>14</v>
      </c>
      <c r="M67" s="64"/>
      <c r="N67" s="24">
        <v>34</v>
      </c>
      <c r="O67" s="49"/>
      <c r="P67" s="24">
        <v>30</v>
      </c>
      <c r="Q67" s="49"/>
      <c r="R67" s="24">
        <v>22</v>
      </c>
      <c r="S67" s="49"/>
      <c r="T67" s="24">
        <v>13</v>
      </c>
      <c r="U67" s="49"/>
      <c r="V67" s="24">
        <v>33</v>
      </c>
      <c r="W67" s="49"/>
      <c r="X67" s="24">
        <v>27</v>
      </c>
      <c r="Y67" s="49"/>
      <c r="Z67" s="24">
        <v>29</v>
      </c>
      <c r="AA67" s="49"/>
      <c r="AB67" s="24">
        <v>29</v>
      </c>
      <c r="AC67" s="49"/>
      <c r="AD67" s="24">
        <v>49</v>
      </c>
      <c r="AE67" s="49"/>
      <c r="AF67" s="24">
        <v>32</v>
      </c>
      <c r="AG67" s="49"/>
      <c r="AH67" s="24">
        <v>48</v>
      </c>
      <c r="AI67" s="49"/>
    </row>
    <row r="68" spans="1:35">
      <c r="A68" s="47">
        <v>62</v>
      </c>
      <c r="B68" s="5" t="s">
        <v>105</v>
      </c>
      <c r="C68" s="23" t="s">
        <v>44</v>
      </c>
      <c r="D68" s="24">
        <v>10</v>
      </c>
      <c r="E68" s="49"/>
      <c r="F68" s="44">
        <v>1</v>
      </c>
      <c r="G68" s="64"/>
      <c r="H68" s="24">
        <v>1</v>
      </c>
      <c r="I68" s="64"/>
      <c r="J68" s="24">
        <v>1</v>
      </c>
      <c r="K68" s="64"/>
      <c r="L68" s="24">
        <v>1</v>
      </c>
      <c r="M68" s="64"/>
      <c r="N68" s="24">
        <v>1</v>
      </c>
      <c r="O68" s="49"/>
      <c r="P68" s="24">
        <v>1</v>
      </c>
      <c r="Q68" s="49"/>
      <c r="R68" s="24">
        <v>1</v>
      </c>
      <c r="S68" s="49"/>
      <c r="T68" s="24">
        <v>1</v>
      </c>
      <c r="U68" s="49"/>
      <c r="V68" s="24">
        <v>1</v>
      </c>
      <c r="W68" s="49"/>
      <c r="X68" s="24">
        <v>1</v>
      </c>
      <c r="Y68" s="49"/>
      <c r="Z68" s="24">
        <v>1</v>
      </c>
      <c r="AA68" s="49"/>
      <c r="AB68" s="24">
        <v>1</v>
      </c>
      <c r="AC68" s="49"/>
      <c r="AD68" s="24">
        <v>1</v>
      </c>
      <c r="AE68" s="49"/>
      <c r="AF68" s="24">
        <v>1</v>
      </c>
      <c r="AG68" s="49"/>
      <c r="AH68" s="24">
        <v>1</v>
      </c>
      <c r="AI68" s="49"/>
    </row>
    <row r="69" spans="1:35">
      <c r="A69" s="47">
        <v>63</v>
      </c>
      <c r="B69" s="5" t="s">
        <v>106</v>
      </c>
      <c r="C69" s="23" t="s">
        <v>44</v>
      </c>
      <c r="D69" s="24">
        <v>70</v>
      </c>
      <c r="E69" s="49"/>
      <c r="F69" s="44">
        <v>3</v>
      </c>
      <c r="G69" s="64"/>
      <c r="H69" s="24">
        <v>2</v>
      </c>
      <c r="I69" s="64"/>
      <c r="J69" s="24">
        <v>1</v>
      </c>
      <c r="K69" s="64"/>
      <c r="L69" s="24">
        <v>2</v>
      </c>
      <c r="M69" s="64"/>
      <c r="N69" s="24">
        <v>1</v>
      </c>
      <c r="O69" s="49"/>
      <c r="P69" s="24">
        <v>2</v>
      </c>
      <c r="Q69" s="49"/>
      <c r="R69" s="24">
        <v>2</v>
      </c>
      <c r="S69" s="49"/>
      <c r="T69" s="24">
        <v>2</v>
      </c>
      <c r="U69" s="49"/>
      <c r="V69" s="24">
        <v>3</v>
      </c>
      <c r="W69" s="49"/>
      <c r="X69" s="24">
        <v>2</v>
      </c>
      <c r="Y69" s="49"/>
      <c r="Z69" s="24">
        <v>2</v>
      </c>
      <c r="AA69" s="49"/>
      <c r="AB69" s="24">
        <v>4</v>
      </c>
      <c r="AC69" s="49"/>
      <c r="AD69" s="24">
        <v>2</v>
      </c>
      <c r="AE69" s="49"/>
      <c r="AF69" s="24">
        <v>5</v>
      </c>
      <c r="AG69" s="49"/>
      <c r="AH69" s="24">
        <v>5</v>
      </c>
      <c r="AI69" s="49"/>
    </row>
    <row r="70" spans="1:35">
      <c r="A70" s="47">
        <v>64</v>
      </c>
      <c r="B70" s="5" t="s">
        <v>107</v>
      </c>
      <c r="C70" s="23" t="s">
        <v>44</v>
      </c>
      <c r="D70" s="24">
        <v>143</v>
      </c>
      <c r="E70" s="49"/>
      <c r="F70" s="44">
        <v>14</v>
      </c>
      <c r="G70" s="64"/>
      <c r="H70" s="24">
        <v>10</v>
      </c>
      <c r="I70" s="64"/>
      <c r="J70" s="24">
        <v>10</v>
      </c>
      <c r="K70" s="64"/>
      <c r="L70" s="24">
        <v>10</v>
      </c>
      <c r="M70" s="64"/>
      <c r="N70" s="24">
        <v>15</v>
      </c>
      <c r="O70" s="49"/>
      <c r="P70" s="24">
        <v>13</v>
      </c>
      <c r="Q70" s="49"/>
      <c r="R70" s="24">
        <v>12</v>
      </c>
      <c r="S70" s="49"/>
      <c r="T70" s="24">
        <v>12</v>
      </c>
      <c r="U70" s="49"/>
      <c r="V70" s="24">
        <v>10</v>
      </c>
      <c r="W70" s="49"/>
      <c r="X70" s="24">
        <v>14</v>
      </c>
      <c r="Y70" s="49"/>
      <c r="Z70" s="24">
        <v>14</v>
      </c>
      <c r="AA70" s="49"/>
      <c r="AB70" s="24">
        <v>14</v>
      </c>
      <c r="AC70" s="49"/>
      <c r="AD70" s="24">
        <v>9</v>
      </c>
      <c r="AE70" s="49"/>
      <c r="AF70" s="24">
        <v>14</v>
      </c>
      <c r="AG70" s="49"/>
      <c r="AH70" s="24">
        <v>17</v>
      </c>
      <c r="AI70" s="49"/>
    </row>
    <row r="71" spans="1:35">
      <c r="A71" s="47">
        <v>65</v>
      </c>
      <c r="B71" s="5" t="s">
        <v>42</v>
      </c>
      <c r="C71" s="23" t="s">
        <v>44</v>
      </c>
      <c r="D71" s="24">
        <v>8</v>
      </c>
      <c r="E71" s="49"/>
      <c r="F71" s="44">
        <v>0</v>
      </c>
      <c r="G71" s="64"/>
      <c r="H71" s="24">
        <v>0</v>
      </c>
      <c r="I71" s="64"/>
      <c r="J71" s="24">
        <v>0</v>
      </c>
      <c r="K71" s="64"/>
      <c r="L71" s="24">
        <v>1</v>
      </c>
      <c r="M71" s="64"/>
      <c r="N71" s="24">
        <v>0</v>
      </c>
      <c r="O71" s="49"/>
      <c r="P71" s="24">
        <v>0</v>
      </c>
      <c r="Q71" s="49"/>
      <c r="R71" s="24">
        <v>1</v>
      </c>
      <c r="S71" s="49"/>
      <c r="T71" s="24">
        <v>0</v>
      </c>
      <c r="U71" s="49"/>
      <c r="V71" s="24">
        <v>1</v>
      </c>
      <c r="W71" s="49"/>
      <c r="X71" s="24">
        <v>0</v>
      </c>
      <c r="Y71" s="49"/>
      <c r="Z71" s="24">
        <v>0</v>
      </c>
      <c r="AA71" s="49"/>
      <c r="AB71" s="24">
        <v>2</v>
      </c>
      <c r="AC71" s="49"/>
      <c r="AD71" s="24">
        <v>0</v>
      </c>
      <c r="AE71" s="49"/>
      <c r="AF71" s="24">
        <v>2</v>
      </c>
      <c r="AG71" s="49"/>
      <c r="AH71" s="24">
        <v>0</v>
      </c>
      <c r="AI71" s="49"/>
    </row>
    <row r="72" spans="1:35">
      <c r="A72" s="47">
        <v>66</v>
      </c>
      <c r="B72" s="5" t="s">
        <v>43</v>
      </c>
      <c r="C72" s="23" t="s">
        <v>44</v>
      </c>
      <c r="D72" s="24">
        <v>59</v>
      </c>
      <c r="E72" s="49"/>
      <c r="F72" s="44">
        <v>15</v>
      </c>
      <c r="G72" s="64"/>
      <c r="H72" s="24">
        <v>12</v>
      </c>
      <c r="I72" s="64"/>
      <c r="J72" s="24">
        <v>19</v>
      </c>
      <c r="K72" s="64"/>
      <c r="L72" s="24">
        <v>22</v>
      </c>
      <c r="M72" s="64"/>
      <c r="N72" s="24">
        <v>14</v>
      </c>
      <c r="O72" s="49"/>
      <c r="P72" s="24">
        <v>22</v>
      </c>
      <c r="Q72" s="49"/>
      <c r="R72" s="24">
        <v>8</v>
      </c>
      <c r="S72" s="49"/>
      <c r="T72" s="24">
        <v>39</v>
      </c>
      <c r="U72" s="49"/>
      <c r="V72" s="24">
        <v>15</v>
      </c>
      <c r="W72" s="49"/>
      <c r="X72" s="24">
        <v>8</v>
      </c>
      <c r="Y72" s="49"/>
      <c r="Z72" s="24">
        <v>12</v>
      </c>
      <c r="AA72" s="49"/>
      <c r="AB72" s="24">
        <v>5</v>
      </c>
      <c r="AC72" s="49"/>
      <c r="AD72" s="24">
        <v>6</v>
      </c>
      <c r="AE72" s="49"/>
      <c r="AF72" s="24">
        <v>20</v>
      </c>
      <c r="AG72" s="49"/>
      <c r="AH72" s="24">
        <v>10</v>
      </c>
      <c r="AI72" s="49"/>
    </row>
  </sheetData>
  <mergeCells count="68">
    <mergeCell ref="D5:AI5"/>
    <mergeCell ref="AF6:AG6"/>
    <mergeCell ref="AF7:AG7"/>
    <mergeCell ref="AF8:AG8"/>
    <mergeCell ref="AH6:AI6"/>
    <mergeCell ref="AH7:AI7"/>
    <mergeCell ref="AH8:AI8"/>
    <mergeCell ref="AB6:AC6"/>
    <mergeCell ref="AB7:AC7"/>
    <mergeCell ref="AB8:AC8"/>
    <mergeCell ref="AD6:AE6"/>
    <mergeCell ref="AD7:AE7"/>
    <mergeCell ref="AD8:AE8"/>
    <mergeCell ref="X6:Y6"/>
    <mergeCell ref="X7:Y7"/>
    <mergeCell ref="X8:Y8"/>
    <mergeCell ref="Z6:AA6"/>
    <mergeCell ref="Z7:AA7"/>
    <mergeCell ref="Z8:AA8"/>
    <mergeCell ref="T6:U6"/>
    <mergeCell ref="T7:U7"/>
    <mergeCell ref="T8:U8"/>
    <mergeCell ref="V6:W6"/>
    <mergeCell ref="V7:W7"/>
    <mergeCell ref="V8:W8"/>
    <mergeCell ref="P6:Q6"/>
    <mergeCell ref="P7:Q7"/>
    <mergeCell ref="P8:Q8"/>
    <mergeCell ref="R6:S6"/>
    <mergeCell ref="R7:S7"/>
    <mergeCell ref="R8:S8"/>
    <mergeCell ref="L6:M6"/>
    <mergeCell ref="L7:M7"/>
    <mergeCell ref="L8:M8"/>
    <mergeCell ref="N6:O6"/>
    <mergeCell ref="N7:O7"/>
    <mergeCell ref="N8:O8"/>
    <mergeCell ref="H6:I6"/>
    <mergeCell ref="H7:I7"/>
    <mergeCell ref="H8:I8"/>
    <mergeCell ref="J6:K6"/>
    <mergeCell ref="J7:K7"/>
    <mergeCell ref="J8:K8"/>
    <mergeCell ref="D6:E6"/>
    <mergeCell ref="D7:E7"/>
    <mergeCell ref="D8:E8"/>
    <mergeCell ref="F6:G6"/>
    <mergeCell ref="F7:G7"/>
    <mergeCell ref="F8:G8"/>
    <mergeCell ref="Z3:AA3"/>
    <mergeCell ref="AB3:AC3"/>
    <mergeCell ref="AD3:AE3"/>
    <mergeCell ref="AF3:AG3"/>
    <mergeCell ref="AH3:AI3"/>
    <mergeCell ref="B4:C4"/>
    <mergeCell ref="N3:O3"/>
    <mergeCell ref="P3:Q3"/>
    <mergeCell ref="R3:S3"/>
    <mergeCell ref="T3:U3"/>
    <mergeCell ref="V3:W3"/>
    <mergeCell ref="X3:Y3"/>
    <mergeCell ref="A2:L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</sheetPr>
  <dimension ref="A1:L88"/>
  <sheetViews>
    <sheetView tabSelected="1" zoomScaleNormal="100" workbookViewId="0">
      <selection activeCell="O16" sqref="O16"/>
    </sheetView>
  </sheetViews>
  <sheetFormatPr defaultRowHeight="12.75"/>
  <cols>
    <col min="1" max="1" width="4.140625" style="129" customWidth="1"/>
    <col min="2" max="2" width="28.7109375" style="130" customWidth="1"/>
    <col min="3" max="3" width="7.42578125" style="129" customWidth="1"/>
    <col min="4" max="8" width="10.28515625" style="124" customWidth="1"/>
    <col min="9" max="11" width="10.28515625" style="143" customWidth="1"/>
    <col min="12" max="16384" width="9.140625" style="143"/>
  </cols>
  <sheetData>
    <row r="1" spans="1:11" ht="28.5" customHeight="1">
      <c r="A1" s="164" t="s">
        <v>231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7" customHeight="1">
      <c r="A2" s="159" t="s">
        <v>0</v>
      </c>
      <c r="B2" s="159" t="s">
        <v>224</v>
      </c>
      <c r="C2" s="159" t="s">
        <v>309</v>
      </c>
      <c r="D2" s="144" t="s">
        <v>117</v>
      </c>
      <c r="E2" s="144" t="s">
        <v>118</v>
      </c>
      <c r="F2" s="144" t="s">
        <v>119</v>
      </c>
      <c r="G2" s="144" t="s">
        <v>190</v>
      </c>
      <c r="H2" s="144" t="s">
        <v>191</v>
      </c>
      <c r="I2" s="144" t="s">
        <v>220</v>
      </c>
      <c r="J2" s="144" t="s">
        <v>221</v>
      </c>
      <c r="K2" s="144" t="s">
        <v>222</v>
      </c>
    </row>
    <row r="3" spans="1:11" ht="24.75" customHeight="1">
      <c r="A3" s="144">
        <v>1</v>
      </c>
      <c r="B3" s="148" t="s">
        <v>225</v>
      </c>
      <c r="C3" s="144" t="s">
        <v>57</v>
      </c>
      <c r="D3" s="195">
        <v>1938</v>
      </c>
      <c r="E3" s="195"/>
      <c r="F3" s="195"/>
      <c r="G3" s="195"/>
      <c r="H3" s="195"/>
      <c r="I3" s="195"/>
      <c r="J3" s="195"/>
      <c r="K3" s="195"/>
    </row>
    <row r="4" spans="1:11" ht="24.75" customHeight="1">
      <c r="A4" s="144">
        <v>2</v>
      </c>
      <c r="B4" s="148" t="s">
        <v>226</v>
      </c>
      <c r="C4" s="144" t="s">
        <v>57</v>
      </c>
      <c r="D4" s="195">
        <v>75</v>
      </c>
      <c r="E4" s="195"/>
      <c r="F4" s="195"/>
      <c r="G4" s="195"/>
      <c r="H4" s="195"/>
      <c r="I4" s="195"/>
      <c r="J4" s="195"/>
      <c r="K4" s="195"/>
    </row>
    <row r="5" spans="1:11" ht="24.75" customHeight="1">
      <c r="A5" s="144">
        <v>3</v>
      </c>
      <c r="B5" s="148" t="s">
        <v>227</v>
      </c>
      <c r="C5" s="144" t="s">
        <v>293</v>
      </c>
      <c r="D5" s="195">
        <v>48531</v>
      </c>
      <c r="E5" s="195"/>
      <c r="F5" s="195"/>
      <c r="G5" s="195"/>
      <c r="H5" s="195"/>
      <c r="I5" s="195"/>
      <c r="J5" s="195"/>
      <c r="K5" s="195"/>
    </row>
    <row r="6" spans="1:11" ht="24.75" customHeight="1">
      <c r="A6" s="144">
        <v>4</v>
      </c>
      <c r="B6" s="148" t="s">
        <v>228</v>
      </c>
      <c r="C6" s="144" t="s">
        <v>57</v>
      </c>
      <c r="D6" s="145">
        <f>Baynagt!D6+baynnuur!D6+bugat!D6+bulgan!D6+bureg!D6+gurvanbulag!D6+dashinchilen!D6+mogod!D6+orhon!D6+saihan!D6+selenge!D6+teshig!D6+hangal!D6+'hishig-ondor'!D6+'hutag-ondor'!D6+rashaant!D6</f>
        <v>58483</v>
      </c>
      <c r="E6" s="145">
        <f>Baynagt!E6+baynnuur!E6+bugat!E6+bulgan!E6+bureg!E6+gurvanbulag!E6+dashinchilen!E6+mogod!E6+orhon!E6+saihan!E6+selenge!E6+teshig!E6+hangal!E6+'hishig-ondor'!E6+'hutag-ondor'!E6+rashaant!E6</f>
        <v>58651</v>
      </c>
      <c r="F6" s="145">
        <f>Baynagt!F6+baynnuur!F6+bugat!F6+bulgan!F6+bureg!F6+gurvanbulag!F6+dashinchilen!F6+mogod!F6+orhon!F6+saihan!F6+selenge!F6+teshig!F6+hangal!F6+'hishig-ondor'!F6+'hutag-ondor'!F6+rashaant!F6</f>
        <v>58888</v>
      </c>
      <c r="G6" s="145">
        <f>Baynagt!G6+baynnuur!G6+bugat!G6+bulgan!G6+bureg!G6+gurvanbulag!G6+dashinchilen!G6+mogod!G6+orhon!G6+rashaant!G6+saihan!G6+selenge!G6+teshig!G6+hangal!G6+'hishig-ondor'!G6+'hutag-ondor'!G6</f>
        <v>60334</v>
      </c>
      <c r="H6" s="145">
        <f>Baynagt!H6+baynnuur!H6+bugat!H6+bulgan!H6+bureg!H6+gurvanbulag!H6+dashinchilen!H6+mogod!H6+orhon!H6+rashaant!H6+saihan!H6+selenge!H6+teshig!H6+hangal!H6+'hishig-ondor'!H6+'hutag-ondor'!H6</f>
        <v>60014</v>
      </c>
      <c r="I6" s="142">
        <f>bulgan!I6+Baynagt!I6+baynnuur!I6+bugat!I6+bureg!I6+gurvanbulag!I6+dashinchilen!I6+mogod!I6+orhon!I6+rashaant!I6+saihan!I6+selenge!I6+teshig!I6+hangal!I6+'hishig-ondor'!I6+'hutag-ondor'!I6</f>
        <v>61149</v>
      </c>
      <c r="J6" s="142">
        <f>bulgan!J6+Baynagt!J6+baynnuur!J6+bugat!J6+bureg!J6+gurvanbulag!J6+dashinchilen!J6+mogod!J6+orhon!J6+rashaant!J6+saihan!J6+selenge!J6+teshig!J6+hangal!J6+'hishig-ondor'!J6+'hutag-ondor'!J6</f>
        <v>62026</v>
      </c>
      <c r="K6" s="142">
        <f>bulgan!K6+Baynagt!K6+baynnuur!K6+bugat!K6+bureg!K6+gurvanbulag!K6+dashinchilen!K6+mogod!K6+orhon!K6+rashaant!K6+saihan!K6+selenge!K6+teshig!K6+hangal!K6+'hishig-ondor'!K6+'hutag-ondor'!K6</f>
        <v>61794</v>
      </c>
    </row>
    <row r="7" spans="1:11" ht="24.75" customHeight="1">
      <c r="A7" s="144">
        <v>5</v>
      </c>
      <c r="B7" s="148" t="s">
        <v>229</v>
      </c>
      <c r="C7" s="144" t="s">
        <v>57</v>
      </c>
      <c r="D7" s="145">
        <f>Baynagt!D7+baynnuur!D7+bugat!D7+bulgan!D7+bureg!D7+gurvanbulag!D7+dashinchilen!D7+mogod!D7+orhon!D7+saihan!D7+selenge!D7+teshig!D7+hangal!D7+'hishig-ondor'!D7+'hutag-ondor'!D7+rashaant!D7</f>
        <v>29348</v>
      </c>
      <c r="E7" s="145">
        <f>Baynagt!E7+baynnuur!E7+bugat!E7+bulgan!E7+bureg!E7+gurvanbulag!E7+dashinchilen!E7+mogod!E7+orhon!E7+saihan!E7+selenge!E7+teshig!E7+hangal!E7+'hishig-ondor'!E7+'hutag-ondor'!E7+rashaant!E7</f>
        <v>29583</v>
      </c>
      <c r="F7" s="145">
        <f>Baynagt!F7+baynnuur!F7+bugat!F7+bulgan!F7+bureg!F7+gurvanbulag!F7+dashinchilen!F7+mogod!F7+orhon!F7+saihan!F7+selenge!F7+teshig!F7+hangal!F7+'hishig-ondor'!F7+'hutag-ondor'!F7+rashaant!F7</f>
        <v>29807</v>
      </c>
      <c r="G7" s="145">
        <f>Baynagt!G7+baynnuur!G7+bugat!G7+bulgan!G7+bureg!G7+gurvanbulag!G7+dashinchilen!G7+mogod!G7+orhon!G7+rashaant!G7+saihan!G7+selenge!G7+teshig!G7+hangal!G7+'hishig-ondor'!G7+'hutag-ondor'!G7</f>
        <v>30656</v>
      </c>
      <c r="H7" s="145">
        <f>Baynagt!H7+baynnuur!H7+bugat!H7+bulgan!H7+bureg!H7+gurvanbulag!H7+dashinchilen!H7+mogod!H7+orhon!H7+rashaant!H7+saihan!H7+selenge!H7+teshig!H7+hangal!H7+'hishig-ondor'!H7+'hutag-ondor'!H7</f>
        <v>30512</v>
      </c>
      <c r="I7" s="142">
        <f>bulgan!I7+Baynagt!I7+baynnuur!I7+bugat!I7+bureg!I7+gurvanbulag!I7+dashinchilen!I7+mogod!I7+orhon!I7+rashaant!I7+saihan!I7+selenge!I7+teshig!I7+hangal!I7+'hishig-ondor'!I7+'hutag-ondor'!I7</f>
        <v>31077</v>
      </c>
      <c r="J7" s="142">
        <f>bulgan!J7+Baynagt!J7+baynnuur!J7+bugat!J7+bureg!J7+gurvanbulag!J7+dashinchilen!J7+mogod!J7+orhon!J7+rashaant!J7+saihan!J7+selenge!J7+teshig!J7+hangal!J7+'hishig-ondor'!J7+'hutag-ondor'!J7</f>
        <v>31475</v>
      </c>
      <c r="K7" s="142">
        <f>bulgan!K7+Baynagt!K7+baynnuur!K7+bugat!K7+bureg!K7+gurvanbulag!K7+dashinchilen!K7+mogod!K7+orhon!K7+rashaant!K7+saihan!K7+selenge!K7+teshig!K7+hangal!K7+'hishig-ondor'!K7+'hutag-ondor'!K7</f>
        <v>31385</v>
      </c>
    </row>
    <row r="8" spans="1:11" ht="24.75" customHeight="1">
      <c r="A8" s="144">
        <v>6</v>
      </c>
      <c r="B8" s="148" t="s">
        <v>230</v>
      </c>
      <c r="C8" s="144" t="s">
        <v>57</v>
      </c>
      <c r="D8" s="145">
        <f>Baynagt!D8+baynnuur!D8+bugat!D8+bulgan!D8+bureg!D8+gurvanbulag!D8+dashinchilen!D8+mogod!D8+orhon!D8+saihan!D8+selenge!D8+teshig!D8+hangal!D8+'hishig-ondor'!D8+'hutag-ondor'!D8+rashaant!D8</f>
        <v>29135</v>
      </c>
      <c r="E8" s="145">
        <f>Baynagt!E8+baynnuur!E8+bugat!E8+bulgan!E8+bureg!E8+gurvanbulag!E8+dashinchilen!E8+mogod!E8+orhon!E8+saihan!E8+selenge!E8+teshig!E8+hangal!E8+'hishig-ondor'!E8+'hutag-ondor'!E8+rashaant!E8</f>
        <v>29068</v>
      </c>
      <c r="F8" s="145">
        <f>Baynagt!F8+baynnuur!F8+bugat!F8+bulgan!F8+bureg!F8+gurvanbulag!F8+dashinchilen!F8+mogod!F8+orhon!F8+saihan!F8+selenge!F8+teshig!F8+hangal!F8+'hishig-ondor'!F8+'hutag-ondor'!F8+rashaant!F8</f>
        <v>29343</v>
      </c>
      <c r="G8" s="145">
        <f>Baynagt!G8+baynnuur!G8+bugat!G8+bulgan!G8+bureg!G8+gurvanbulag!G8+dashinchilen!G8+mogod!G8+orhon!G8+rashaant!G8+saihan!G8+selenge!G8+teshig!G8+hangal!G8+'hishig-ondor'!G8+'hutag-ondor'!G8</f>
        <v>29678</v>
      </c>
      <c r="H8" s="145">
        <f>Baynagt!H8+baynnuur!H8+bugat!H8+bulgan!H8+bureg!H8+gurvanbulag!H8+dashinchilen!H8+mogod!H8+orhon!H8+rashaant!H8+saihan!H8+selenge!H8+teshig!H8+hangal!H8+'hishig-ondor'!H8+'hutag-ondor'!H8</f>
        <v>29502</v>
      </c>
      <c r="I8" s="142">
        <f>bulgan!I8+Baynagt!I8+baynnuur!I8+bugat!I8+bureg!I8+gurvanbulag!I8+dashinchilen!I8+mogod!I8+orhon!I8+rashaant!I8+saihan!I8+selenge!I8+teshig!I8+hangal!I8+'hishig-ondor'!I8+'hutag-ondor'!I8</f>
        <v>30072</v>
      </c>
      <c r="J8" s="142">
        <f>bulgan!J8+Baynagt!J8+baynnuur!J8+bugat!J8+bureg!J8+gurvanbulag!J8+dashinchilen!J8+mogod!J8+orhon!J8+rashaant!J8+saihan!J8+selenge!J8+teshig!J8+hangal!J8+'hishig-ondor'!J8+'hutag-ondor'!J8</f>
        <v>30551</v>
      </c>
      <c r="K8" s="142">
        <f>bulgan!K8+Baynagt!K8+baynnuur!K8+bugat!K8+bureg!K8+gurvanbulag!K8+dashinchilen!K8+mogod!K8+orhon!K8+rashaant!K8+saihan!K8+selenge!K8+teshig!K8+hangal!K8+'hishig-ondor'!K8+'hutag-ondor'!K8</f>
        <v>30409</v>
      </c>
    </row>
    <row r="9" spans="1:11" ht="24.75" customHeight="1">
      <c r="A9" s="144">
        <v>7</v>
      </c>
      <c r="B9" s="148" t="s">
        <v>232</v>
      </c>
      <c r="C9" s="144" t="s">
        <v>214</v>
      </c>
      <c r="D9" s="145">
        <v>1.2</v>
      </c>
      <c r="E9" s="145">
        <v>1.2</v>
      </c>
      <c r="F9" s="145">
        <v>1.2</v>
      </c>
      <c r="G9" s="145">
        <v>1.2</v>
      </c>
      <c r="H9" s="145">
        <v>1.2</v>
      </c>
      <c r="I9" s="146">
        <f>I6/D5</f>
        <v>1.2599987636768251</v>
      </c>
      <c r="J9" s="146">
        <f t="shared" ref="J9:K9" si="0">I6/$D$5</f>
        <v>1.2599987636768251</v>
      </c>
      <c r="K9" s="146">
        <f t="shared" si="0"/>
        <v>1.2780696874162907</v>
      </c>
    </row>
    <row r="10" spans="1:11" ht="24.75" customHeight="1">
      <c r="A10" s="144">
        <v>9</v>
      </c>
      <c r="B10" s="148" t="s">
        <v>233</v>
      </c>
      <c r="C10" s="144" t="s">
        <v>57</v>
      </c>
      <c r="D10" s="145">
        <f>Baynagt!D10+baynnuur!D10+bugat!D10+bulgan!D10+bureg!D10+gurvanbulag!D10+dashinchilen!D10+mogod!D10+orhon!D10+saihan!D10+selenge!D10+teshig!D10+hangal!D10+'hishig-ondor'!D10+'hutag-ondor'!D10+rashaant!D10</f>
        <v>20095</v>
      </c>
      <c r="E10" s="145">
        <f>Baynagt!E10+baynnuur!E10+bugat!E10+bulgan!E10+bureg!E10+gurvanbulag!E10+dashinchilen!E10+mogod!E10+orhon!E10+saihan!E10+selenge!E10+teshig!E10+hangal!E10+'hishig-ondor'!E10+'hutag-ondor'!E10+rashaant!E10</f>
        <v>20365</v>
      </c>
      <c r="F10" s="145">
        <f>Baynagt!F10+baynnuur!F10+bugat!F10+bulgan!F10+bureg!F10+gurvanbulag!F10+dashinchilen!F10+mogod!F10+orhon!F10+saihan!F10+selenge!F10+teshig!F10+hangal!F10+'hishig-ondor'!F10+'hutag-ondor'!F10+rashaant!F10</f>
        <v>20343</v>
      </c>
      <c r="G10" s="145">
        <f>Baynagt!G10+baynnuur!G10+bugat!G10+bulgan!G10+bureg!G10+gurvanbulag!G10+dashinchilen!G10+mogod!G10+orhon!G10+rashaant!G10+saihan!G10+selenge!G10+teshig!G10+hangal!G10+'hishig-ondor'!G10+'hutag-ondor'!G10</f>
        <v>20565</v>
      </c>
      <c r="H10" s="145">
        <f>Baynagt!H10+baynnuur!H10+bugat!H10+bulgan!H10+bureg!H10+gurvanbulag!H10+dashinchilen!H10+mogod!H10+orhon!H10+rashaant!H10+saihan!H10+selenge!H10+teshig!H10+hangal!H10+'hishig-ondor'!H10+'hutag-ondor'!H10</f>
        <v>20807</v>
      </c>
      <c r="I10" s="142">
        <f>bulgan!I10+Baynagt!I10+baynnuur!I10+bugat!I10+bureg!I10+gurvanbulag!I10+dashinchilen!I10+mogod!I10+orhon!I10+rashaant!I10+saihan!I10+selenge!I10+teshig!I10+hangal!I10+'hishig-ondor'!I10+'hutag-ondor'!I10</f>
        <v>21966</v>
      </c>
      <c r="J10" s="142">
        <f>bulgan!J10+Baynagt!J10+baynnuur!J10+bugat!J10+bureg!J10+gurvanbulag!J10+dashinchilen!J10+mogod!J10+orhon!J10+rashaant!J10+saihan!J10+selenge!J10+teshig!J10+hangal!J10+'hishig-ondor'!J10+'hutag-ondor'!J10</f>
        <v>22305</v>
      </c>
      <c r="K10" s="142">
        <f>bulgan!K10+Baynagt!K10+baynnuur!K10+bugat!K10+bureg!K10+gurvanbulag!K10+dashinchilen!K10+mogod!K10+orhon!K10+rashaant!K10+saihan!K10+selenge!K10+teshig!K10+hangal!K10+'hishig-ondor'!K10+'hutag-ondor'!K10</f>
        <v>22457</v>
      </c>
    </row>
    <row r="11" spans="1:11" ht="24.75" customHeight="1">
      <c r="A11" s="144">
        <v>10</v>
      </c>
      <c r="B11" s="148" t="s">
        <v>234</v>
      </c>
      <c r="C11" s="144" t="s">
        <v>57</v>
      </c>
      <c r="D11" s="145">
        <f>Baynagt!D11+baynnuur!D11+bugat!D11+bulgan!D11+bureg!D11+gurvanbulag!D11+dashinchilen!D11+mogod!D11+orhon!D11+saihan!D11+selenge!D11+teshig!D11+hangal!D11+'hishig-ondor'!D11+'hutag-ondor'!D11+rashaant!D11</f>
        <v>31298</v>
      </c>
      <c r="E11" s="145">
        <f>Baynagt!E11+baynnuur!E11+bugat!E11+bulgan!E11+bureg!E11+gurvanbulag!E11+dashinchilen!E11+mogod!E11+orhon!E11+saihan!E11+selenge!E11+teshig!E11+hangal!E11+'hishig-ondor'!E11+'hutag-ondor'!E11+rashaant!E11</f>
        <v>30294</v>
      </c>
      <c r="F11" s="145">
        <f>Baynagt!F11+baynnuur!F11+bugat!F11+bulgan!F11+bureg!F11+gurvanbulag!F11+dashinchilen!F11+mogod!F11+orhon!F11+saihan!F11+selenge!F11+teshig!F11+hangal!F11+'hishig-ondor'!F11+'hutag-ondor'!F11+rashaant!F11</f>
        <v>30096</v>
      </c>
      <c r="G11" s="145">
        <f>Baynagt!G11+baynnuur!G11+bugat!G11+bulgan!G11+bureg!G11+gurvanbulag!G11+dashinchilen!G11+mogod!G11+orhon!G11+rashaant!G11+saihan!G11+selenge!G11+teshig!G11+hangal!G11+'hishig-ondor'!G11+'hutag-ondor'!G11</f>
        <v>29821</v>
      </c>
      <c r="H11" s="145">
        <f>Baynagt!H11+baynnuur!H11+bugat!H11+bulgan!H11+bureg!H11+gurvanbulag!H11+dashinchilen!H11+mogod!H11+orhon!H11+rashaant!H11+saihan!H11+selenge!H11+teshig!H11+hangal!H11+'hishig-ondor'!H11+'hutag-ondor'!H11</f>
        <v>28981</v>
      </c>
      <c r="I11" s="142">
        <f>bulgan!I11+Baynagt!I11+baynnuur!I11+bugat!I11+bureg!I11+gurvanbulag!I11+dashinchilen!I11+mogod!I11+orhon!I11+rashaant!I11+saihan!I11+selenge!I11+teshig!I11+hangal!I11+'hishig-ondor'!I11+'hutag-ondor'!I11</f>
        <v>29875</v>
      </c>
      <c r="J11" s="142">
        <f>bulgan!J11+Baynagt!J11+baynnuur!J11+bugat!J11+bureg!J11+gurvanbulag!J11+dashinchilen!J11+mogod!J11+orhon!J11+rashaant!J11+saihan!J11+selenge!J11+teshig!J11+hangal!J11+'hishig-ondor'!J11+'hutag-ondor'!J11</f>
        <v>30653</v>
      </c>
      <c r="K11" s="142">
        <f>bulgan!K11+Baynagt!K11+baynnuur!K11+bugat!K11+bureg!K11+gurvanbulag!K11+dashinchilen!K11+mogod!K11+orhon!K11+rashaant!K11+saihan!K11+selenge!K11+teshig!K11+hangal!K11+'hishig-ondor'!K11+'hutag-ondor'!K11</f>
        <v>30501</v>
      </c>
    </row>
    <row r="12" spans="1:11" ht="24.75" customHeight="1">
      <c r="A12" s="144">
        <v>11</v>
      </c>
      <c r="B12" s="148" t="s">
        <v>235</v>
      </c>
      <c r="C12" s="144" t="s">
        <v>57</v>
      </c>
      <c r="D12" s="145">
        <f>Baynagt!D12+baynnuur!D12+bugat!D12+bulgan!D12+bureg!D12+gurvanbulag!D12+dashinchilen!D12+mogod!D12+orhon!D12+saihan!D12+selenge!D12+teshig!D12+hangal!D12+'hishig-ondor'!D12+'hutag-ondor'!D12+rashaant!D12</f>
        <v>27185</v>
      </c>
      <c r="E12" s="145">
        <f>Baynagt!E12+baynnuur!E12+bugat!E12+bulgan!E12+bureg!E12+gurvanbulag!E12+dashinchilen!E12+mogod!E12+orhon!E12+saihan!E12+selenge!E12+teshig!E12+hangal!E12+'hishig-ondor'!E12+'hutag-ondor'!E12+rashaant!E12</f>
        <v>28357</v>
      </c>
      <c r="F12" s="145">
        <f>Baynagt!F12+baynnuur!F12+bugat!F12+bulgan!F12+bureg!F12+gurvanbulag!F12+dashinchilen!F12+mogod!F12+orhon!F12+saihan!F12+selenge!F12+teshig!F12+hangal!F12+'hishig-ondor'!F12+'hutag-ondor'!F12+rashaant!F12</f>
        <v>28792</v>
      </c>
      <c r="G12" s="145">
        <f>Baynagt!G12+baynnuur!G12+bugat!G12+bulgan!G12+bureg!G12+gurvanbulag!G12+dashinchilen!G12+mogod!G12+orhon!G12+rashaant!G12+saihan!G12+selenge!G12+teshig!G12+hangal!G12+'hishig-ondor'!G12+'hutag-ondor'!G12</f>
        <v>30513</v>
      </c>
      <c r="H12" s="145">
        <f>Baynagt!H12+baynnuur!H12+bugat!H12+bulgan!H12+bureg!H12+gurvanbulag!H12+dashinchilen!H12+mogod!H12+orhon!H12+rashaant!H12+saihan!H12+selenge!H12+teshig!H12+hangal!H12+'hishig-ondor'!H12+'hutag-ondor'!H12</f>
        <v>31033</v>
      </c>
      <c r="I12" s="142">
        <f>bulgan!I12+Baynagt!I12+baynnuur!I12+bugat!I12+bureg!I12+gurvanbulag!I12+dashinchilen!I12+mogod!I12+orhon!I12+rashaant!I12+saihan!I12+selenge!I12+teshig!I12+hangal!I12+'hishig-ondor'!I12+'hutag-ondor'!I12</f>
        <v>31274</v>
      </c>
      <c r="J12" s="142">
        <f>bulgan!J12+Baynagt!J12+baynnuur!J12+bugat!J12+bureg!J12+gurvanbulag!J12+dashinchilen!J12+mogod!J12+orhon!J12+rashaant!J12+saihan!J12+selenge!J12+teshig!J12+hangal!J12+'hishig-ondor'!J12+'hutag-ondor'!J12</f>
        <v>31373</v>
      </c>
      <c r="K12" s="142">
        <f>bulgan!K12+Baynagt!K12+baynnuur!K12+bugat!K12+bureg!K12+gurvanbulag!K12+dashinchilen!K12+mogod!K12+orhon!K12+rashaant!K12+saihan!K12+selenge!K12+teshig!K12+hangal!K12+'hishig-ondor'!K12+'hutag-ondor'!K12</f>
        <v>31293</v>
      </c>
    </row>
    <row r="13" spans="1:11" ht="24.75" customHeight="1">
      <c r="A13" s="144">
        <v>12</v>
      </c>
      <c r="B13" s="148" t="s">
        <v>236</v>
      </c>
      <c r="C13" s="144" t="s">
        <v>57</v>
      </c>
      <c r="D13" s="145">
        <f>Baynagt!D13+baynnuur!D13+bugat!D13+bulgan!D13+bureg!D13+gurvanbulag!D13+dashinchilen!D13+mogod!D13+orhon!D13+saihan!D13+selenge!D13+teshig!D13+hangal!D13+'hishig-ondor'!D13+'hutag-ondor'!D13+rashaant!D13</f>
        <v>17054</v>
      </c>
      <c r="E13" s="145">
        <f>Baynagt!E13+baynnuur!E13+bugat!E13+bulgan!E13+bureg!E13+gurvanbulag!E13+dashinchilen!E13+mogod!E13+orhon!E13+saihan!E13+selenge!E13+teshig!E13+hangal!E13+'hishig-ondor'!E13+'hutag-ondor'!E13+rashaant!E13</f>
        <v>17160</v>
      </c>
      <c r="F13" s="145">
        <f>Baynagt!F13+baynnuur!F13+bugat!F13+bulgan!F13+bureg!F13+gurvanbulag!F13+dashinchilen!F13+mogod!F13+orhon!F13+saihan!F13+selenge!F13+teshig!F13+hangal!F13+'hishig-ondor'!F13+'hutag-ondor'!F13+rashaant!F13</f>
        <v>17549</v>
      </c>
      <c r="G13" s="145">
        <f>Baynagt!G13+baynnuur!G13+bugat!G13+bulgan!G13+bureg!G13+gurvanbulag!G13+dashinchilen!G13+mogod!G13+orhon!G13+rashaant!G13+saihan!G13+selenge!G13+teshig!G13+hangal!G13+'hishig-ondor'!G13+'hutag-ondor'!G13</f>
        <v>18227</v>
      </c>
      <c r="H13" s="145">
        <f>Baynagt!H13+baynnuur!H13+bugat!H13+bulgan!H13+bureg!H13+gurvanbulag!H13+dashinchilen!H13+mogod!H13+orhon!H13+rashaant!H13+saihan!H13+selenge!H13+teshig!H13+hangal!H13+'hishig-ondor'!H13+'hutag-ondor'!H13</f>
        <v>18479</v>
      </c>
      <c r="I13" s="142">
        <f>bulgan!I13+Baynagt!I13+baynnuur!I13+bugat!I13+bureg!I13+gurvanbulag!I13+dashinchilen!I13+mogod!I13+orhon!I13+rashaant!I13+saihan!I13+selenge!I13+teshig!I13+hangal!I13+'hishig-ondor'!I13+'hutag-ondor'!I13</f>
        <v>18791</v>
      </c>
      <c r="J13" s="142">
        <f>bulgan!J13+Baynagt!J13+baynnuur!J13+bugat!J13+bureg!J13+gurvanbulag!J13+dashinchilen!J13+mogod!J13+orhon!J13+rashaant!J13+saihan!J13+selenge!J13+teshig!J13+hangal!J13+'hishig-ondor'!J13+'hutag-ondor'!J13</f>
        <v>19115</v>
      </c>
      <c r="K13" s="142">
        <f>bulgan!K13+Baynagt!K13+baynnuur!K13+bugat!K13+bureg!K13+gurvanbulag!K13+dashinchilen!K13+mogod!K13+orhon!K13+rashaant!K13+saihan!K13+selenge!K13+teshig!K13+hangal!K13+'hishig-ondor'!K13+'hutag-ondor'!K13</f>
        <v>19072</v>
      </c>
    </row>
    <row r="14" spans="1:11" ht="24.75" customHeight="1">
      <c r="A14" s="144">
        <v>13</v>
      </c>
      <c r="B14" s="148" t="s">
        <v>237</v>
      </c>
      <c r="C14" s="144" t="s">
        <v>57</v>
      </c>
      <c r="D14" s="145">
        <f>Baynagt!D14+baynnuur!D14+bugat!D14+bulgan!D14+bureg!D14+gurvanbulag!D14+dashinchilen!D14+mogod!D14+orhon!D14+saihan!D14+selenge!D14+teshig!D14+hangal!D14+'hishig-ondor'!D14+'hutag-ondor'!D14+rashaant!D14</f>
        <v>9023</v>
      </c>
      <c r="E14" s="145">
        <f>Baynagt!E14+baynnuur!E14+bugat!E14+bulgan!E14+bureg!E14+gurvanbulag!E14+dashinchilen!E14+mogod!E14+orhon!E14+saihan!E14+selenge!E14+teshig!E14+hangal!E14+'hishig-ondor'!E14+'hutag-ondor'!E14+rashaant!E14</f>
        <v>8798</v>
      </c>
      <c r="F14" s="145">
        <f>Baynagt!F14+baynnuur!F14+bugat!F14+bulgan!F14+bureg!F14+gurvanbulag!F14+dashinchilen!F14+mogod!F14+orhon!F14+saihan!F14+selenge!F14+teshig!F14+hangal!F14+'hishig-ondor'!F14+'hutag-ondor'!F14+rashaant!F14</f>
        <v>9040</v>
      </c>
      <c r="G14" s="145">
        <f>Baynagt!G14+baynnuur!G14+bugat!G14+bulgan!G14+bureg!G14+gurvanbulag!G14+dashinchilen!G14+mogod!G14+orhon!G14+rashaant!G14+saihan!G14+selenge!G14+teshig!G14+hangal!G14+'hishig-ondor'!G14+'hutag-ondor'!G14</f>
        <v>8955</v>
      </c>
      <c r="H14" s="145">
        <f>Baynagt!H14+baynnuur!H14+bugat!H14+bulgan!H14+bureg!H14+gurvanbulag!H14+dashinchilen!H14+mogod!H14+orhon!H14+rashaant!H14+saihan!H14+selenge!H14+teshig!H14+hangal!H14+'hishig-ondor'!H14+'hutag-ondor'!H14</f>
        <v>8950</v>
      </c>
      <c r="I14" s="142">
        <f>bulgan!I14+Baynagt!I14+baynnuur!I14+bugat!I14+bureg!I14+gurvanbulag!I14+dashinchilen!I14+mogod!I14+orhon!I14+rashaant!I14+saihan!I14+selenge!I14+teshig!I14+hangal!I14+'hishig-ondor'!I14+'hutag-ondor'!I14</f>
        <v>9136</v>
      </c>
      <c r="J14" s="142">
        <f>bulgan!J14+Baynagt!J14+baynnuur!J14+bugat!J14+bureg!J14+gurvanbulag!J14+dashinchilen!J14+mogod!J14+orhon!J14+rashaant!J14+saihan!J14+selenge!J14+teshig!J14+hangal!J14+'hishig-ondor'!J14+'hutag-ondor'!J14</f>
        <v>9247</v>
      </c>
      <c r="K14" s="142">
        <f>bulgan!K14+Baynagt!K14+baynnuur!K14+bugat!K14+bureg!K14+gurvanbulag!K14+dashinchilen!K14+mogod!K14+orhon!K14+rashaant!K14+saihan!K14+selenge!K14+teshig!K14+hangal!K14+'hishig-ondor'!K14+'hutag-ondor'!K14</f>
        <v>9408</v>
      </c>
    </row>
    <row r="15" spans="1:11" ht="24.75" customHeight="1">
      <c r="A15" s="144">
        <v>14</v>
      </c>
      <c r="B15" s="148" t="s">
        <v>238</v>
      </c>
      <c r="C15" s="144" t="s">
        <v>57</v>
      </c>
      <c r="D15" s="145">
        <f>Baynagt!D15+baynnuur!D15+bugat!D15+bulgan!D15+bureg!D15+gurvanbulag!D15+dashinchilen!D15+mogod!D15+orhon!D15+saihan!D15+selenge!D15+teshig!D15+hangal!D15+'hishig-ondor'!D15+'hutag-ondor'!D15+rashaant!D15</f>
        <v>8031</v>
      </c>
      <c r="E15" s="145">
        <f>Baynagt!E15+baynnuur!E15+bugat!E15+bulgan!E15+bureg!E15+gurvanbulag!E15+dashinchilen!E15+mogod!E15+orhon!E15+saihan!E15+selenge!E15+teshig!E15+hangal!E15+'hishig-ondor'!E15+'hutag-ondor'!E15+rashaant!E15</f>
        <v>8362</v>
      </c>
      <c r="F15" s="145">
        <f>Baynagt!F15+baynnuur!F15+bugat!F15+bulgan!F15+bureg!F15+gurvanbulag!F15+dashinchilen!F15+mogod!F15+orhon!F15+saihan!F15+selenge!F15+teshig!F15+hangal!F15+'hishig-ondor'!F15+'hutag-ondor'!F15+rashaant!F15</f>
        <v>8509</v>
      </c>
      <c r="G15" s="145">
        <f>Baynagt!G15+baynnuur!G15+bugat!G15+bulgan!G15+bureg!G15+gurvanbulag!G15+dashinchilen!G15+mogod!G15+orhon!G15+rashaant!G15+saihan!G15+selenge!G15+teshig!G15+hangal!G15+'hishig-ondor'!G15+'hutag-ondor'!G15</f>
        <v>9272</v>
      </c>
      <c r="H15" s="145">
        <f>Baynagt!H15+baynnuur!H15+bugat!H15+bulgan!H15+bureg!H15+gurvanbulag!H15+dashinchilen!H15+mogod!H15+orhon!H15+rashaant!H15+saihan!H15+selenge!H15+teshig!H15+hangal!H15+'hishig-ondor'!H15+'hutag-ondor'!H15</f>
        <v>9529</v>
      </c>
      <c r="I15" s="142">
        <f>bulgan!I15+Baynagt!I15+baynnuur!I15+bugat!I15+bureg!I15+gurvanbulag!I15+dashinchilen!I15+mogod!I15+orhon!I15+rashaant!I15+saihan!I15+selenge!I15+teshig!I15+hangal!I15+'hishig-ondor'!I15+'hutag-ondor'!I15</f>
        <v>9655</v>
      </c>
      <c r="J15" s="142">
        <f>bulgan!J15+Baynagt!J15+baynnuur!J15+bugat!J15+bureg!J15+gurvanbulag!J15+dashinchilen!J15+mogod!J15+orhon!J15+rashaant!J15+saihan!J15+selenge!J15+teshig!J15+hangal!J15+'hishig-ondor'!J15+'hutag-ondor'!J15</f>
        <v>9868</v>
      </c>
      <c r="K15" s="142">
        <f>bulgan!K15+Baynagt!K15+baynnuur!K15+bugat!K15+bureg!K15+gurvanbulag!K15+dashinchilen!K15+mogod!K15+orhon!K15+rashaant!K15+saihan!K15+selenge!K15+teshig!K15+hangal!K15+'hishig-ondor'!K15+'hutag-ondor'!K15</f>
        <v>9664</v>
      </c>
    </row>
    <row r="16" spans="1:11" ht="24.75" customHeight="1">
      <c r="A16" s="144">
        <v>15</v>
      </c>
      <c r="B16" s="148" t="s">
        <v>239</v>
      </c>
      <c r="C16" s="144" t="s">
        <v>57</v>
      </c>
      <c r="D16" s="145">
        <f>Baynagt!D16+baynnuur!D16+bugat!D16+bulgan!D16+bureg!D16+gurvanbulag!D16+dashinchilen!D16+mogod!D16+orhon!D16+saihan!D16+selenge!D16+teshig!D16+hangal!D16+'hishig-ondor'!D16+'hutag-ondor'!D16+rashaant!D16</f>
        <v>2609</v>
      </c>
      <c r="E16" s="145">
        <f>Baynagt!E16+baynnuur!E16+bugat!E16+bulgan!E16+bureg!E16+gurvanbulag!E16+dashinchilen!E16+mogod!E16+orhon!E16+saihan!E16+selenge!E16+teshig!E16+hangal!E16+'hishig-ondor'!E16+'hutag-ondor'!E16+rashaant!E16</f>
        <v>2770</v>
      </c>
      <c r="F16" s="145">
        <f>Baynagt!F16+baynnuur!F16+bugat!F16+bulgan!F16+bureg!F16+gurvanbulag!F16+dashinchilen!F16+mogod!F16+orhon!F16+saihan!F16+selenge!F16+teshig!F16+hangal!F16+'hishig-ondor'!F16+'hutag-ondor'!F16+rashaant!F16</f>
        <v>2714</v>
      </c>
      <c r="G16" s="145">
        <f>Baynagt!G16+baynnuur!G16+bugat!G16+bulgan!G16+bureg!G16+gurvanbulag!G16+dashinchilen!G16+mogod!G16+orhon!G16+rashaant!G16+saihan!G16+selenge!G16+teshig!G16+hangal!G16+'hishig-ondor'!G16+'hutag-ondor'!G16</f>
        <v>2478</v>
      </c>
      <c r="H16" s="145">
        <f>Baynagt!H16+baynnuur!H16+bugat!H16+bulgan!H16+bureg!H16+gurvanbulag!H16+dashinchilen!H16+mogod!H16+orhon!H16+rashaant!H16+saihan!H16+selenge!H16+teshig!H16+hangal!H16+'hishig-ondor'!H16+'hutag-ondor'!H16</f>
        <v>2543</v>
      </c>
      <c r="I16" s="142">
        <f>bulgan!I16+Baynagt!I16+baynnuur!I16+bugat!I16+bureg!I16+gurvanbulag!I16+dashinchilen!I16+mogod!I16+orhon!I16+rashaant!I16+saihan!I16+selenge!I16+teshig!I16+hangal!I16+'hishig-ondor'!I16+'hutag-ondor'!I16</f>
        <v>2465</v>
      </c>
      <c r="J16" s="142">
        <f>bulgan!J16+Baynagt!J16+baynnuur!J16+bugat!J16+bureg!J16+gurvanbulag!J16+dashinchilen!J16+mogod!J16+orhon!J16+rashaant!J16+saihan!J16+selenge!J16+teshig!J16+hangal!J16+'hishig-ondor'!J16+'hutag-ondor'!J16</f>
        <v>2320</v>
      </c>
      <c r="K16" s="142">
        <f>bulgan!K16+Baynagt!K16+baynnuur!K16+bugat!K16+bureg!K16+gurvanbulag!K16+dashinchilen!K16+mogod!K16+orhon!K16+rashaant!K16+saihan!K16+selenge!K16+teshig!K16+hangal!K16+'hishig-ondor'!K16+'hutag-ondor'!K16</f>
        <v>2149</v>
      </c>
    </row>
    <row r="17" spans="1:11" ht="24.75" customHeight="1">
      <c r="A17" s="144">
        <v>16</v>
      </c>
      <c r="B17" s="148" t="s">
        <v>229</v>
      </c>
      <c r="C17" s="144" t="s">
        <v>57</v>
      </c>
      <c r="D17" s="145">
        <f>Baynagt!D17+baynnuur!D17+bugat!D17+bulgan!D17+bureg!D17+gurvanbulag!D17+dashinchilen!D17+mogod!D17+orhon!D17+saihan!D17+selenge!D17+teshig!D17+hangal!D17+'hishig-ondor'!D17+'hutag-ondor'!D17+rashaant!D17</f>
        <v>767</v>
      </c>
      <c r="E17" s="145">
        <f>Baynagt!E17+baynnuur!E17+bugat!E17+bulgan!E17+bureg!E17+gurvanbulag!E17+dashinchilen!E17+mogod!E17+orhon!E17+saihan!E17+selenge!E17+teshig!E17+hangal!E17+'hishig-ondor'!E17+'hutag-ondor'!E17+rashaant!E17</f>
        <v>904</v>
      </c>
      <c r="F17" s="145">
        <f>Baynagt!F17+baynnuur!F17+bugat!F17+bulgan!F17+bureg!F17+gurvanbulag!F17+dashinchilen!F17+mogod!F17+orhon!F17+saihan!F17+selenge!F17+teshig!F17+hangal!F17+'hishig-ondor'!F17+'hutag-ondor'!F17+rashaant!F17</f>
        <v>753</v>
      </c>
      <c r="G17" s="145">
        <f>Baynagt!G17+baynnuur!G17+bugat!G17+bulgan!G17+bureg!G17+gurvanbulag!G17+dashinchilen!G17+mogod!G17+orhon!G17+rashaant!G17+saihan!G17+selenge!G17+teshig!G17+hangal!G17+'hishig-ondor'!G17+'hutag-ondor'!G17</f>
        <v>541</v>
      </c>
      <c r="H17" s="145">
        <f>Baynagt!H17+baynnuur!H17+bugat!H17+bulgan!H17+bureg!H17+gurvanbulag!H17+dashinchilen!H17+mogod!H17+orhon!H17+rashaant!H17+saihan!H17+selenge!H17+teshig!H17+hangal!H17+'hishig-ondor'!H17+'hutag-ondor'!H17</f>
        <v>580</v>
      </c>
      <c r="I17" s="142">
        <f>bulgan!I17+Baynagt!I17+baynnuur!I17+bugat!I17+bureg!I17+gurvanbulag!I17+dashinchilen!I17+mogod!I17+orhon!I17+rashaant!I17+saihan!I17+selenge!I17+teshig!I17+hangal!I17+'hishig-ondor'!I17+'hutag-ondor'!I17</f>
        <v>544</v>
      </c>
      <c r="J17" s="142">
        <f>bulgan!J17+Baynagt!J17+baynnuur!J17+bugat!J17+bureg!J17+gurvanbulag!J17+dashinchilen!J17+mogod!J17+orhon!J17+rashaant!J17+saihan!J17+selenge!J17+teshig!J17+hangal!J17+'hishig-ondor'!J17+'hutag-ondor'!J17</f>
        <v>508</v>
      </c>
      <c r="K17" s="142">
        <f>bulgan!K17+Baynagt!K17+baynnuur!K17+bugat!K17+bureg!K17+gurvanbulag!K17+dashinchilen!K17+mogod!K17+orhon!K17+rashaant!K17+saihan!K17+selenge!K17+teshig!K17+hangal!K17+'hishig-ondor'!K17+'hutag-ondor'!K17</f>
        <v>724</v>
      </c>
    </row>
    <row r="18" spans="1:11" ht="24.75" customHeight="1">
      <c r="A18" s="144">
        <v>17</v>
      </c>
      <c r="B18" s="148" t="s">
        <v>230</v>
      </c>
      <c r="C18" s="144" t="s">
        <v>57</v>
      </c>
      <c r="D18" s="145">
        <f>Baynagt!D18+baynnuur!D18+bugat!D18+bulgan!D18+bureg!D18+gurvanbulag!D18+dashinchilen!D18+mogod!D18+orhon!D18+saihan!D18+selenge!D18+teshig!D18+hangal!D18+'hishig-ondor'!D18+'hutag-ondor'!D18+rashaant!D18</f>
        <v>1842</v>
      </c>
      <c r="E18" s="145">
        <f>Baynagt!E18+baynnuur!E18+bugat!E18+bulgan!E18+bureg!E18+gurvanbulag!E18+dashinchilen!E18+mogod!E18+orhon!E18+saihan!E18+selenge!E18+teshig!E18+hangal!E18+'hishig-ondor'!E18+'hutag-ondor'!E18+rashaant!E18</f>
        <v>1866</v>
      </c>
      <c r="F18" s="145">
        <f>Baynagt!F18+baynnuur!F18+bugat!F18+bulgan!F18+bureg!F18+gurvanbulag!F18+dashinchilen!F18+mogod!F18+orhon!F18+saihan!F18+selenge!F18+teshig!F18+hangal!F18+'hishig-ondor'!F18+'hutag-ondor'!F18+rashaant!F18</f>
        <v>1961</v>
      </c>
      <c r="G18" s="145">
        <f>Baynagt!G18+baynnuur!G18+bugat!G18+bulgan!G18+bureg!G18+gurvanbulag!G18+dashinchilen!G18+mogod!G18+orhon!G18+rashaant!G18+saihan!G18+selenge!G18+teshig!G18+hangal!G18+'hishig-ondor'!G18+'hutag-ondor'!G18</f>
        <v>1937</v>
      </c>
      <c r="H18" s="145">
        <f>Baynagt!H18+baynnuur!H18+bugat!H18+bulgan!H18+bureg!H18+gurvanbulag!H18+dashinchilen!H18+mogod!H18+orhon!H18+rashaant!H18+saihan!H18+selenge!H18+teshig!H18+hangal!H18+'hishig-ondor'!H18+'hutag-ondor'!H18</f>
        <v>1963</v>
      </c>
      <c r="I18" s="142">
        <f>bulgan!I18+Baynagt!I18+baynnuur!I18+bugat!I18+bureg!I18+gurvanbulag!I18+dashinchilen!I18+mogod!I18+orhon!I18+rashaant!I18+saihan!I18+selenge!I18+teshig!I18+hangal!I18+'hishig-ondor'!I18+'hutag-ondor'!I18</f>
        <v>1921</v>
      </c>
      <c r="J18" s="142">
        <f>bulgan!J18+Baynagt!J18+baynnuur!J18+bugat!J18+bureg!J18+gurvanbulag!J18+dashinchilen!J18+mogod!J18+orhon!J18+rashaant!J18+saihan!J18+selenge!J18+teshig!J18+hangal!J18+'hishig-ondor'!J18+'hutag-ondor'!J18</f>
        <v>1812</v>
      </c>
      <c r="K18" s="142">
        <f>bulgan!K18+Baynagt!K18+baynnuur!K18+bugat!K18+bureg!K18+gurvanbulag!K18+dashinchilen!K18+mogod!K18+orhon!K18+rashaant!K18+saihan!K18+selenge!K18+teshig!K18+hangal!K18+'hishig-ondor'!K18+'hutag-ondor'!K18</f>
        <v>1425</v>
      </c>
    </row>
    <row r="19" spans="1:11" ht="24.75" customHeight="1">
      <c r="A19" s="144">
        <v>18</v>
      </c>
      <c r="B19" s="148" t="s">
        <v>240</v>
      </c>
      <c r="C19" s="144" t="s">
        <v>57</v>
      </c>
      <c r="D19" s="145">
        <f>Baynagt!D19+baynnuur!D19+bugat!D19+bulgan!D19+bureg!D19+gurvanbulag!D19+dashinchilen!D19+mogod!D19+orhon!D19+saihan!D19+selenge!D19+teshig!D19+hangal!D19+'hishig-ondor'!D19+'hutag-ondor'!D19+rashaant!D19</f>
        <v>46</v>
      </c>
      <c r="E19" s="145">
        <f>Baynagt!E19+baynnuur!E19+bugat!E19+bulgan!E19+bureg!E19+gurvanbulag!E19+dashinchilen!E19+mogod!E19+orhon!E19+saihan!E19+selenge!E19+teshig!E19+hangal!E19+'hishig-ondor'!E19+'hutag-ondor'!E19+rashaant!E19</f>
        <v>55</v>
      </c>
      <c r="F19" s="145">
        <f>Baynagt!F19+baynnuur!F19+bugat!F19+bulgan!F19+bureg!F19+gurvanbulag!F19+dashinchilen!F19+mogod!F19+orhon!F19+saihan!F19+selenge!F19+teshig!F19+hangal!F19+'hishig-ondor'!F19+'hutag-ondor'!F19+rashaant!F19</f>
        <v>53</v>
      </c>
      <c r="G19" s="145">
        <f>Baynagt!G19+baynnuur!G19+bugat!G19+bulgan!G19+bureg!G19+gurvanbulag!G19+dashinchilen!G19+mogod!G19+orhon!G19+rashaant!G19+saihan!G19+selenge!G19+teshig!G19+hangal!G19+'hishig-ondor'!G19+'hutag-ondor'!G19</f>
        <v>35</v>
      </c>
      <c r="H19" s="145">
        <f>Baynagt!H19+baynnuur!H19+bugat!H19+bulgan!H19+bureg!H19+gurvanbulag!H19+dashinchilen!H19+mogod!H19+orhon!H19+rashaant!H19+saihan!H19+selenge!H19+teshig!H19+hangal!H19+'hishig-ondor'!H19+'hutag-ondor'!H19</f>
        <v>38</v>
      </c>
      <c r="I19" s="142">
        <f>bulgan!I19+Baynagt!I19+baynnuur!I19+bugat!I19+bureg!I19+gurvanbulag!I19+dashinchilen!I19+mogod!I19+orhon!I19+rashaant!I19+saihan!I19+selenge!I19+teshig!I19+hangal!I19+'hishig-ondor'!I19+'hutag-ondor'!I19</f>
        <v>37</v>
      </c>
      <c r="J19" s="142">
        <f>bulgan!J19+Baynagt!J19+baynnuur!J19+bugat!J19+bureg!J19+gurvanbulag!J19+dashinchilen!J19+mogod!J19+orhon!J19+rashaant!J19+saihan!J19+selenge!J19+teshig!J19+hangal!J19+'hishig-ondor'!J19+'hutag-ondor'!J19</f>
        <v>34</v>
      </c>
      <c r="K19" s="142">
        <f>bulgan!K19+Baynagt!K19+baynnuur!K19+bugat!K19+bureg!K19+gurvanbulag!K19+dashinchilen!K19+mogod!K19+orhon!K19+rashaant!K19+saihan!K19+selenge!K19+teshig!K19+hangal!K19+'hishig-ondor'!K19+'hutag-ondor'!K19</f>
        <v>49</v>
      </c>
    </row>
    <row r="20" spans="1:11" ht="24.75" customHeight="1">
      <c r="A20" s="144">
        <v>19</v>
      </c>
      <c r="B20" s="148" t="s">
        <v>241</v>
      </c>
      <c r="C20" s="144" t="s">
        <v>57</v>
      </c>
      <c r="D20" s="145">
        <f>Baynagt!D20+baynnuur!D20+bugat!D20+bulgan!D20+bureg!D20+gurvanbulag!D20+dashinchilen!D20+mogod!D20+orhon!D20+saihan!D20+selenge!D20+teshig!D20+hangal!D20+'hishig-ondor'!D20+'hutag-ondor'!D20+rashaant!D20</f>
        <v>808</v>
      </c>
      <c r="E20" s="145">
        <f>Baynagt!E20+baynnuur!E20+bugat!E20+bulgan!E20+bureg!E20+gurvanbulag!E20+dashinchilen!E20+mogod!E20+orhon!E20+saihan!E20+selenge!E20+teshig!E20+hangal!E20+'hishig-ondor'!E20+'hutag-ondor'!E20+rashaant!E20</f>
        <v>835</v>
      </c>
      <c r="F20" s="145">
        <f>Baynagt!F20+baynnuur!F20+bugat!F20+bulgan!F20+bureg!F20+gurvanbulag!F20+dashinchilen!F20+mogod!F20+orhon!F20+saihan!F20+selenge!F20+teshig!F20+hangal!F20+'hishig-ondor'!F20+'hutag-ondor'!F20+rashaant!F20</f>
        <v>701</v>
      </c>
      <c r="G20" s="145">
        <f>Baynagt!G20+baynnuur!G20+bugat!G20+bulgan!G20+bureg!G20+gurvanbulag!G20+dashinchilen!G20+mogod!G20+orhon!G20+rashaant!G20+saihan!G20+selenge!G20+teshig!G20+hangal!G20+'hishig-ondor'!G20+'hutag-ondor'!G20</f>
        <v>631</v>
      </c>
      <c r="H20" s="145">
        <f>Baynagt!H20+baynnuur!H20+bugat!H20+bulgan!H20+bureg!H20+gurvanbulag!H20+dashinchilen!H20+mogod!H20+orhon!H20+rashaant!H20+saihan!H20+selenge!H20+teshig!H20+hangal!H20+'hishig-ondor'!H20+'hutag-ondor'!H20</f>
        <v>676</v>
      </c>
      <c r="I20" s="142">
        <f>bulgan!I20+Baynagt!I20+baynnuur!I20+bugat!I20+bureg!I20+gurvanbulag!I20+dashinchilen!I20+mogod!I20+orhon!I20+rashaant!I20+saihan!I20+selenge!I20+teshig!I20+hangal!I20+'hishig-ondor'!I20+'hutag-ondor'!I20</f>
        <v>586</v>
      </c>
      <c r="J20" s="142">
        <f>bulgan!J20+Baynagt!J20+baynnuur!J20+bugat!J20+bureg!J20+gurvanbulag!J20+dashinchilen!J20+mogod!J20+orhon!J20+rashaant!J20+saihan!J20+selenge!J20+teshig!J20+hangal!J20+'hishig-ondor'!J20+'hutag-ondor'!J20</f>
        <v>626</v>
      </c>
      <c r="K20" s="142">
        <f>bulgan!K20+Baynagt!K20+baynnuur!K20+bugat!K20+bureg!K20+gurvanbulag!K20+dashinchilen!K20+mogod!K20+orhon!K20+rashaant!K20+saihan!K20+selenge!K20+teshig!K20+hangal!K20+'hishig-ondor'!K20+'hutag-ondor'!K20</f>
        <v>628</v>
      </c>
    </row>
    <row r="21" spans="1:11" ht="24.75" customHeight="1">
      <c r="A21" s="144">
        <v>20</v>
      </c>
      <c r="B21" s="148" t="s">
        <v>242</v>
      </c>
      <c r="C21" s="144" t="s">
        <v>57</v>
      </c>
      <c r="D21" s="145">
        <f>Baynagt!D21+baynnuur!D21+bugat!D21+bulgan!D21+bureg!D21+gurvanbulag!D21+dashinchilen!D21+mogod!D21+orhon!D21+saihan!D21+selenge!D21+teshig!D21+hangal!D21+'hishig-ondor'!D21+'hutag-ondor'!D21+rashaant!D21</f>
        <v>2214</v>
      </c>
      <c r="E21" s="145">
        <f>Baynagt!E21+baynnuur!E21+bugat!E21+bulgan!E21+bureg!E21+gurvanbulag!E21+dashinchilen!E21+mogod!E21+orhon!E21+saihan!E21+selenge!E21+teshig!E21+hangal!E21+'hishig-ondor'!E21+'hutag-ondor'!E21+rashaant!E21</f>
        <v>2426</v>
      </c>
      <c r="F21" s="145">
        <f>Baynagt!F21+baynnuur!F21+bugat!F21+bulgan!F21+bureg!F21+gurvanbulag!F21+dashinchilen!F21+mogod!F21+orhon!F21+saihan!F21+selenge!F21+teshig!F21+hangal!F21+'hishig-ondor'!F21+'hutag-ondor'!F21+rashaant!F21</f>
        <v>2209</v>
      </c>
      <c r="G21" s="145">
        <f>Baynagt!G21+baynnuur!G21+bugat!G21+bulgan!G21+bureg!G21+gurvanbulag!G21+dashinchilen!G21+mogod!G21+orhon!G21+rashaant!G21+saihan!G21+selenge!G21+teshig!G21+hangal!G21+'hishig-ondor'!G21+'hutag-ondor'!G21</f>
        <v>1992</v>
      </c>
      <c r="H21" s="145">
        <f>Baynagt!H21+baynnuur!H21+bugat!H21+bulgan!H21+bureg!H21+gurvanbulag!H21+dashinchilen!H21+mogod!H21+orhon!H21+rashaant!H21+saihan!H21+selenge!H21+teshig!H21+hangal!H21+'hishig-ondor'!H21+'hutag-ondor'!H21</f>
        <v>2401</v>
      </c>
      <c r="I21" s="142">
        <f>bulgan!I21+Baynagt!I21+baynnuur!I21+bugat!I21+bureg!I21+gurvanbulag!I21+dashinchilen!I21+mogod!I21+orhon!I21+rashaant!I21+saihan!I21+selenge!I21+teshig!I21+hangal!I21+'hishig-ondor'!I21+'hutag-ondor'!I21</f>
        <v>1796</v>
      </c>
      <c r="J21" s="142">
        <f>bulgan!J21+Baynagt!J21+baynnuur!J21+bugat!J21+bureg!J21+gurvanbulag!J21+dashinchilen!J21+mogod!J21+orhon!J21+rashaant!J21+saihan!J21+selenge!J21+teshig!J21+hangal!J21+'hishig-ondor'!J21+'hutag-ondor'!J21</f>
        <v>2196</v>
      </c>
      <c r="K21" s="142">
        <f>bulgan!K21+Baynagt!K21+baynnuur!K21+bugat!K21+bureg!K21+gurvanbulag!K21+dashinchilen!K21+mogod!K21+orhon!K21+rashaant!K21+saihan!K21+selenge!K21+teshig!K21+hangal!K21+'hishig-ondor'!K21+'hutag-ondor'!K21</f>
        <v>2056</v>
      </c>
    </row>
    <row r="22" spans="1:11" ht="24.75" customHeight="1">
      <c r="A22" s="144">
        <v>21</v>
      </c>
      <c r="B22" s="148" t="s">
        <v>229</v>
      </c>
      <c r="C22" s="144" t="s">
        <v>57</v>
      </c>
      <c r="D22" s="145">
        <f>Baynagt!D22+baynnuur!D22+bugat!D22+bulgan!D22+bureg!D22+gurvanbulag!D22+dashinchilen!D22+mogod!D22+orhon!D22+saihan!D22+selenge!D22+teshig!D22+hangal!D22+'hishig-ondor'!D22+'hutag-ondor'!D22+rashaant!D22</f>
        <v>1256</v>
      </c>
      <c r="E22" s="145">
        <f>Baynagt!E22+baynnuur!E22+bugat!E22+bulgan!E22+bureg!E22+gurvanbulag!E22+dashinchilen!E22+mogod!E22+orhon!E22+saihan!E22+selenge!E22+teshig!E22+hangal!E22+'hishig-ondor'!E22+'hutag-ondor'!E22+rashaant!E22</f>
        <v>1342</v>
      </c>
      <c r="F22" s="145">
        <f>Baynagt!F22+baynnuur!F22+bugat!F22+bulgan!F22+bureg!F22+gurvanbulag!F22+dashinchilen!F22+mogod!F22+orhon!F22+saihan!F22+selenge!F22+teshig!F22+hangal!F22+'hishig-ondor'!F22+'hutag-ondor'!F22+rashaant!F22</f>
        <v>1311</v>
      </c>
      <c r="G22" s="145">
        <f>Baynagt!G22+baynnuur!G22+bugat!G22+bulgan!G22+bureg!G22+gurvanbulag!G22+dashinchilen!G22+mogod!G22+orhon!G22+rashaant!G22+saihan!G22+selenge!G22+teshig!G22+hangal!G22+'hishig-ondor'!G22+'hutag-ondor'!G22</f>
        <v>1269</v>
      </c>
      <c r="H22" s="145">
        <f>Baynagt!H22+baynnuur!H22+bugat!H22+bulgan!H22+bureg!H22+gurvanbulag!H22+dashinchilen!H22+mogod!H22+orhon!H22+rashaant!H22+saihan!H22+selenge!H22+teshig!H22+hangal!H22+'hishig-ondor'!H22+'hutag-ondor'!H22</f>
        <v>1394</v>
      </c>
      <c r="I22" s="142">
        <f>bulgan!I22+Baynagt!I22+baynnuur!I22+bugat!I22+bureg!I22+gurvanbulag!I22+dashinchilen!I22+mogod!I22+orhon!I22+rashaant!I22+saihan!I22+selenge!I22+teshig!I22+hangal!I22+'hishig-ondor'!I22+'hutag-ondor'!I22</f>
        <v>0</v>
      </c>
      <c r="J22" s="142">
        <f>bulgan!J22+Baynagt!J22+baynnuur!J22+bugat!J22+bureg!J22+gurvanbulag!J22+dashinchilen!J22+mogod!J22+orhon!J22+rashaant!J22+saihan!J22+selenge!J22+teshig!J22+hangal!J22+'hishig-ondor'!J22+'hutag-ondor'!J22</f>
        <v>0</v>
      </c>
      <c r="K22" s="142">
        <f>bulgan!K22+Baynagt!K22+baynnuur!K22+bugat!K22+bureg!K22+gurvanbulag!K22+dashinchilen!K22+mogod!K22+orhon!K22+rashaant!K22+saihan!K22+selenge!K22+teshig!K22+hangal!K22+'hishig-ondor'!K22+'hutag-ondor'!K22</f>
        <v>1207</v>
      </c>
    </row>
    <row r="23" spans="1:11" ht="24.75" customHeight="1">
      <c r="A23" s="144">
        <v>22</v>
      </c>
      <c r="B23" s="148" t="s">
        <v>230</v>
      </c>
      <c r="C23" s="144" t="s">
        <v>57</v>
      </c>
      <c r="D23" s="145">
        <f>Baynagt!D23+baynnuur!D23+bugat!D23+bulgan!D23+bureg!D23+gurvanbulag!D23+dashinchilen!D23+mogod!D23+orhon!D23+saihan!D23+selenge!D23+teshig!D23+hangal!D23+'hishig-ondor'!D23+'hutag-ondor'!D23+rashaant!D23</f>
        <v>958</v>
      </c>
      <c r="E23" s="145">
        <f>Baynagt!E23+baynnuur!E23+bugat!E23+bulgan!E23+bureg!E23+gurvanbulag!E23+dashinchilen!E23+mogod!E23+orhon!E23+saihan!E23+selenge!E23+teshig!E23+hangal!E23+'hishig-ondor'!E23+'hutag-ondor'!E23+rashaant!E23</f>
        <v>1084</v>
      </c>
      <c r="F23" s="145">
        <f>Baynagt!F23+baynnuur!F23+bugat!F23+bulgan!F23+bureg!F23+gurvanbulag!F23+dashinchilen!F23+mogod!F23+orhon!F23+saihan!F23+selenge!F23+teshig!F23+hangal!F23+'hishig-ondor'!F23+'hutag-ondor'!F23+rashaant!F23</f>
        <v>898</v>
      </c>
      <c r="G23" s="145">
        <f>Baynagt!G23+baynnuur!G23+bugat!G23+bulgan!G23+bureg!G23+gurvanbulag!G23+dashinchilen!G23+mogod!G23+orhon!G23+rashaant!G23+saihan!G23+selenge!G23+teshig!G23+hangal!G23+'hishig-ondor'!G23+'hutag-ondor'!G23</f>
        <v>723</v>
      </c>
      <c r="H23" s="145">
        <f>Baynagt!H23+baynnuur!H23+bugat!H23+bulgan!H23+bureg!H23+gurvanbulag!H23+dashinchilen!H23+mogod!H23+orhon!H23+rashaant!H23+saihan!H23+selenge!H23+teshig!H23+hangal!H23+'hishig-ondor'!H23+'hutag-ondor'!H23</f>
        <v>1007</v>
      </c>
      <c r="I23" s="142">
        <f>bulgan!I23+Baynagt!I23+baynnuur!I23+bugat!I23+bureg!I23+gurvanbulag!I23+dashinchilen!I23+mogod!I23+orhon!I23+rashaant!I23+saihan!I23+selenge!I23+teshig!I23+hangal!I23+'hishig-ondor'!I23+'hutag-ondor'!I23</f>
        <v>0</v>
      </c>
      <c r="J23" s="142">
        <f>bulgan!J23+Baynagt!J23+baynnuur!J23+bugat!J23+bureg!J23+gurvanbulag!J23+dashinchilen!J23+mogod!J23+orhon!J23+rashaant!J23+saihan!J23+selenge!J23+teshig!J23+hangal!J23+'hishig-ondor'!J23+'hutag-ondor'!J23</f>
        <v>0</v>
      </c>
      <c r="K23" s="142">
        <f>bulgan!K23+Baynagt!K23+baynnuur!K23+bugat!K23+bureg!K23+gurvanbulag!K23+dashinchilen!K23+mogod!K23+orhon!K23+rashaant!K23+saihan!K23+selenge!K23+teshig!K23+hangal!K23+'hishig-ondor'!K23+'hutag-ondor'!K23</f>
        <v>849</v>
      </c>
    </row>
    <row r="24" spans="1:11" ht="24.75" customHeight="1">
      <c r="A24" s="144">
        <v>23</v>
      </c>
      <c r="B24" s="148" t="s">
        <v>243</v>
      </c>
      <c r="C24" s="144" t="s">
        <v>57</v>
      </c>
      <c r="D24" s="145">
        <f>Baynagt!D24+baynnuur!D24+bugat!D24+bulgan!D24+bureg!D24+gurvanbulag!D24+dashinchilen!D24+mogod!D24+orhon!D24+saihan!D24+selenge!D24+teshig!D24+hangal!D24+'hishig-ondor'!D24+'hutag-ondor'!D24+rashaant!D24</f>
        <v>1336</v>
      </c>
      <c r="E24" s="145">
        <f>Baynagt!E24+baynnuur!E24+bugat!E24+bulgan!E24+bureg!E24+gurvanbulag!E24+dashinchilen!E24+mogod!E24+orhon!E24+saihan!E24+selenge!E24+teshig!E24+hangal!E24+'hishig-ondor'!E24+'hutag-ondor'!E24+rashaant!E24</f>
        <v>1305</v>
      </c>
      <c r="F24" s="145">
        <f>Baynagt!F24+baynnuur!F24+bugat!F24+bulgan!F24+bureg!F24+gurvanbulag!F24+dashinchilen!F24+mogod!F24+orhon!F24+saihan!F24+selenge!F24+teshig!F24+hangal!F24+'hishig-ondor'!F24+'hutag-ondor'!F24+rashaant!F24</f>
        <v>1426</v>
      </c>
      <c r="G24" s="145">
        <f>Baynagt!G24+baynnuur!G24+bugat!G24+bulgan!G24+bureg!G24+gurvanbulag!G24+dashinchilen!G24+mogod!G24+orhon!G24+rashaant!G24+saihan!G24+selenge!G24+teshig!G24+hangal!G24+'hishig-ondor'!G24+'hutag-ondor'!G24</f>
        <v>1432</v>
      </c>
      <c r="H24" s="145">
        <f>Baynagt!H24+baynnuur!H24+bugat!H24+bulgan!H24+bureg!H24+gurvanbulag!H24+dashinchilen!H24+mogod!H24+orhon!H24+rashaant!H24+saihan!H24+selenge!H24+teshig!H24+hangal!H24+'hishig-ondor'!H24+'hutag-ondor'!H24</f>
        <v>1388</v>
      </c>
      <c r="I24" s="142">
        <f>bulgan!I24+Baynagt!I24+baynnuur!I24+bugat!I24+bureg!I24+gurvanbulag!I24+dashinchilen!I24+mogod!I24+orhon!I24+rashaant!I24+saihan!I24+selenge!I24+teshig!I24+hangal!I24+'hishig-ondor'!I24+'hutag-ondor'!I24</f>
        <v>1306</v>
      </c>
      <c r="J24" s="142">
        <f>bulgan!J24+Baynagt!J24+baynnuur!J24+bugat!J24+bureg!J24+gurvanbulag!J24+dashinchilen!J24+mogod!J24+orhon!J24+rashaant!J24+saihan!J24+selenge!J24+teshig!J24+hangal!J24+'hishig-ondor'!J24+'hutag-ondor'!J24</f>
        <v>1277</v>
      </c>
      <c r="K24" s="142">
        <f>bulgan!K24+Baynagt!K24+baynnuur!K24+bugat!K24+bureg!K24+gurvanbulag!K24+dashinchilen!K24+mogod!K24+orhon!K24+rashaant!K24+saihan!K24+selenge!K24+teshig!K24+hangal!K24+'hishig-ondor'!K24+'hutag-ondor'!K24</f>
        <v>1364</v>
      </c>
    </row>
    <row r="25" spans="1:11" ht="24.75" customHeight="1">
      <c r="A25" s="144">
        <v>24</v>
      </c>
      <c r="B25" s="148" t="s">
        <v>244</v>
      </c>
      <c r="C25" s="144" t="s">
        <v>57</v>
      </c>
      <c r="D25" s="145">
        <f>Baynagt!D25+baynnuur!D25+bugat!D25+bulgan!D25+bureg!D25+gurvanbulag!D25+dashinchilen!D25+mogod!D25+orhon!D25+saihan!D25+selenge!D25+teshig!D25+hangal!D25+'hishig-ondor'!D25+'hutag-ondor'!D25+rashaant!D25</f>
        <v>385</v>
      </c>
      <c r="E25" s="145">
        <f>Baynagt!E25+baynnuur!E25+bugat!E25+bulgan!E25+bureg!E25+gurvanbulag!E25+dashinchilen!E25+mogod!E25+orhon!E25+saihan!E25+selenge!E25+teshig!E25+hangal!E25+'hishig-ondor'!E25+'hutag-ondor'!E25+rashaant!E25</f>
        <v>382</v>
      </c>
      <c r="F25" s="145">
        <f>Baynagt!F25+baynnuur!F25+bugat!F25+bulgan!F25+bureg!F25+gurvanbulag!F25+dashinchilen!F25+mogod!F25+orhon!F25+saihan!F25+selenge!F25+teshig!F25+hangal!F25+'hishig-ondor'!F25+'hutag-ondor'!F25+rashaant!F25</f>
        <v>363</v>
      </c>
      <c r="G25" s="145">
        <f>Baynagt!G25+baynnuur!G25+bugat!G25+bulgan!G25+bureg!G25+gurvanbulag!G25+dashinchilen!G25+mogod!G25+orhon!G25+rashaant!G25+saihan!G25+selenge!G25+teshig!G25+hangal!G25+'hishig-ondor'!G25+'hutag-ondor'!G25</f>
        <v>350</v>
      </c>
      <c r="H25" s="145">
        <f>Baynagt!H25+baynnuur!H25+bugat!H25+bulgan!H25+bureg!H25+gurvanbulag!H25+dashinchilen!H25+mogod!H25+orhon!H25+rashaant!H25+saihan!H25+selenge!H25+teshig!H25+hangal!H25+'hishig-ondor'!H25+'hutag-ondor'!H25</f>
        <v>355</v>
      </c>
      <c r="I25" s="142">
        <f>bulgan!I25+Baynagt!I25+baynnuur!I25+bugat!I25+bureg!I25+gurvanbulag!I25+dashinchilen!I25+mogod!I25+orhon!I25+rashaant!I25+saihan!I25+selenge!I25+teshig!I25+hangal!I25+'hishig-ondor'!I25+'hutag-ondor'!I25</f>
        <v>379</v>
      </c>
      <c r="J25" s="142">
        <f>bulgan!J25+Baynagt!J25+baynnuur!J25+bugat!J25+bureg!J25+gurvanbulag!J25+dashinchilen!J25+mogod!J25+orhon!J25+rashaant!J25+saihan!J25+selenge!J25+teshig!J25+hangal!J25+'hishig-ondor'!J25+'hutag-ondor'!J25</f>
        <v>382</v>
      </c>
      <c r="K25" s="142">
        <f>bulgan!K25+Baynagt!K25+baynnuur!K25+bugat!K25+bureg!K25+gurvanbulag!K25+dashinchilen!K25+mogod!K25+orhon!K25+rashaant!K25+saihan!K25+selenge!K25+teshig!K25+hangal!K25+'hishig-ondor'!K25+'hutag-ondor'!K25</f>
        <v>401</v>
      </c>
    </row>
    <row r="26" spans="1:11" ht="24.75" customHeight="1">
      <c r="A26" s="144">
        <v>25</v>
      </c>
      <c r="B26" s="148" t="s">
        <v>245</v>
      </c>
      <c r="C26" s="144" t="s">
        <v>57</v>
      </c>
      <c r="D26" s="145">
        <f>Baynagt!D26+baynnuur!D26+bugat!D26+bulgan!D26+bureg!D26+gurvanbulag!D26+dashinchilen!D26+mogod!D26+orhon!D26+saihan!D26+selenge!D26+teshig!D26+hangal!D26+'hishig-ondor'!D26+'hutag-ondor'!D26+rashaant!D26</f>
        <v>951</v>
      </c>
      <c r="E26" s="145">
        <f>Baynagt!E26+baynnuur!E26+bugat!E26+bulgan!E26+bureg!E26+gurvanbulag!E26+dashinchilen!E26+mogod!E26+orhon!E26+saihan!E26+selenge!E26+teshig!E26+hangal!E26+'hishig-ondor'!E26+'hutag-ondor'!E26+rashaant!E26</f>
        <v>923</v>
      </c>
      <c r="F26" s="145">
        <f>Baynagt!F26+baynnuur!F26+bugat!F26+bulgan!F26+bureg!F26+gurvanbulag!F26+dashinchilen!F26+mogod!F26+orhon!F26+saihan!F26+selenge!F26+teshig!F26+hangal!F26+'hishig-ondor'!F26+'hutag-ondor'!F26+rashaant!F26</f>
        <v>1063</v>
      </c>
      <c r="G26" s="145">
        <f>Baynagt!G26+baynnuur!G26+bugat!G26+bulgan!G26+bureg!G26+gurvanbulag!G26+dashinchilen!G26+mogod!G26+orhon!G26+rashaant!G26+saihan!G26+selenge!G26+teshig!G26+hangal!G26+'hishig-ondor'!G26+'hutag-ondor'!G26</f>
        <v>1082</v>
      </c>
      <c r="H26" s="145">
        <f>Baynagt!H26+baynnuur!H26+bugat!H26+bulgan!H26+bureg!H26+gurvanbulag!H26+dashinchilen!H26+mogod!H26+orhon!H26+rashaant!H26+saihan!H26+selenge!H26+teshig!H26+hangal!H26+'hishig-ondor'!H26+'hutag-ondor'!H26</f>
        <v>1033</v>
      </c>
      <c r="I26" s="142">
        <f>bulgan!I26+Baynagt!I26+baynnuur!I26+bugat!I26+bureg!I26+gurvanbulag!I26+dashinchilen!I26+mogod!I26+orhon!I26+rashaant!I26+saihan!I26+selenge!I26+teshig!I26+hangal!I26+'hishig-ondor'!I26+'hutag-ondor'!I26</f>
        <v>927</v>
      </c>
      <c r="J26" s="142">
        <f>bulgan!J26+Baynagt!J26+baynnuur!J26+bugat!J26+bureg!J26+gurvanbulag!J26+dashinchilen!J26+mogod!J26+orhon!J26+rashaant!J26+saihan!J26+selenge!J26+teshig!J26+hangal!J26+'hishig-ondor'!J26+'hutag-ondor'!J26</f>
        <v>895</v>
      </c>
      <c r="K26" s="142">
        <f>bulgan!K26+Baynagt!K26+baynnuur!K26+bugat!K26+bureg!K26+gurvanbulag!K26+dashinchilen!K26+mogod!K26+orhon!K26+rashaant!K26+saihan!K26+selenge!K26+teshig!K26+hangal!K26+'hishig-ondor'!K26+'hutag-ondor'!K26</f>
        <v>963</v>
      </c>
    </row>
    <row r="27" spans="1:11" ht="24.75" customHeight="1">
      <c r="A27" s="144">
        <v>26</v>
      </c>
      <c r="B27" s="148" t="s">
        <v>63</v>
      </c>
      <c r="C27" s="144" t="s">
        <v>57</v>
      </c>
      <c r="D27" s="145">
        <f>Baynagt!D27+baynnuur!D27+bugat!D27+bulgan!D27+bureg!D27+gurvanbulag!D27+dashinchilen!D27+mogod!D27+orhon!D27+saihan!D27+selenge!D27+teshig!D27+hangal!D27+'hishig-ondor'!D27+'hutag-ondor'!D27+rashaant!D27</f>
        <v>299</v>
      </c>
      <c r="E27" s="145">
        <f>Baynagt!E27+baynnuur!E27+bugat!E27+bulgan!E27+bureg!E27+gurvanbulag!E27+dashinchilen!E27+mogod!E27+orhon!E27+saihan!E27+selenge!E27+teshig!E27+hangal!E27+'hishig-ondor'!E27+'hutag-ondor'!E27+rashaant!E27</f>
        <v>304</v>
      </c>
      <c r="F27" s="145">
        <f>Baynagt!F27+baynnuur!F27+bugat!F27+bulgan!F27+bureg!F27+gurvanbulag!F27+dashinchilen!F27+mogod!F27+orhon!F27+saihan!F27+selenge!F27+teshig!F27+hangal!F27+'hishig-ondor'!F27+'hutag-ondor'!F27+rashaant!F27</f>
        <v>269</v>
      </c>
      <c r="G27" s="145">
        <f>Baynagt!G27+baynnuur!G27+bugat!G27+bulgan!G27+bureg!G27+gurvanbulag!G27+dashinchilen!G27+mogod!G27+orhon!G27+rashaant!G27+saihan!G27+selenge!G27+teshig!G27+hangal!G27+'hishig-ondor'!G27+'hutag-ondor'!G27</f>
        <v>267</v>
      </c>
      <c r="H27" s="145">
        <f>Baynagt!H27+baynnuur!H27+bugat!H27+bulgan!H27+bureg!H27+gurvanbulag!H27+dashinchilen!H27+mogod!H27+orhon!H27+rashaant!H27+saihan!H27+selenge!H27+teshig!H27+hangal!H27+'hishig-ondor'!H27+'hutag-ondor'!H27</f>
        <v>231</v>
      </c>
      <c r="I27" s="142">
        <f>bulgan!I27+Baynagt!I27+baynnuur!I27+bugat!I27+bureg!I27+gurvanbulag!I27+dashinchilen!I27+mogod!I27+orhon!I27+rashaant!I27+saihan!I27+selenge!I27+teshig!I27+hangal!I27+'hishig-ondor'!I27+'hutag-ondor'!I27</f>
        <v>275</v>
      </c>
      <c r="J27" s="142">
        <f>bulgan!J27+Baynagt!J27+baynnuur!J27+bugat!J27+bureg!J27+gurvanbulag!J27+dashinchilen!J27+mogod!J27+orhon!J27+rashaant!J27+saihan!J27+selenge!J27+teshig!J27+hangal!J27+'hishig-ondor'!J27+'hutag-ondor'!J27</f>
        <v>371</v>
      </c>
      <c r="K27" s="142">
        <f>bulgan!K27+Baynagt!K27+baynnuur!K27+bugat!K27+bureg!K27+gurvanbulag!K27+dashinchilen!K27+mogod!K27+orhon!K27+rashaant!K27+saihan!K27+selenge!K27+teshig!K27+hangal!K27+'hishig-ondor'!K27+'hutag-ondor'!K27</f>
        <v>339</v>
      </c>
    </row>
    <row r="28" spans="1:11" ht="24.75" customHeight="1">
      <c r="A28" s="144">
        <v>27</v>
      </c>
      <c r="B28" s="148" t="s">
        <v>64</v>
      </c>
      <c r="C28" s="144" t="s">
        <v>57</v>
      </c>
      <c r="D28" s="145">
        <f>Baynagt!D28+baynnuur!D28+bugat!D28+bulgan!D28+bureg!D28+gurvanbulag!D28+dashinchilen!D28+mogod!D28+orhon!D28+saihan!D28+selenge!D28+teshig!D28+hangal!D28+'hishig-ondor'!D28+'hutag-ondor'!D28+rashaant!D28</f>
        <v>62</v>
      </c>
      <c r="E28" s="145">
        <f>Baynagt!E28+baynnuur!E28+bugat!E28+bulgan!E28+bureg!E28+gurvanbulag!E28+dashinchilen!E28+mogod!E28+orhon!E28+saihan!E28+selenge!E28+teshig!E28+hangal!E28+'hishig-ondor'!E28+'hutag-ondor'!E28+rashaant!E28</f>
        <v>38</v>
      </c>
      <c r="F28" s="145">
        <f>Baynagt!F28+baynnuur!F28+bugat!F28+bulgan!F28+bureg!F28+gurvanbulag!F28+dashinchilen!F28+mogod!F28+orhon!F28+saihan!F28+selenge!F28+teshig!F28+hangal!F28+'hishig-ondor'!F28+'hutag-ondor'!F28+rashaant!F28</f>
        <v>51</v>
      </c>
      <c r="G28" s="145">
        <f>Baynagt!G28+baynnuur!G28+bugat!G28+bulgan!G28+bureg!G28+gurvanbulag!G28+dashinchilen!G28+mogod!G28+orhon!G28+rashaant!G28+saihan!G28+selenge!G28+teshig!G28+hangal!G28+'hishig-ondor'!G28+'hutag-ondor'!G28</f>
        <v>52</v>
      </c>
      <c r="H28" s="145">
        <f>Baynagt!H28+baynnuur!H28+bugat!H28+bulgan!H28+bureg!H28+gurvanbulag!H28+dashinchilen!H28+mogod!H28+orhon!H28+rashaant!H28+saihan!H28+selenge!H28+teshig!H28+hangal!H28+'hishig-ondor'!H28+'hutag-ondor'!H28</f>
        <v>33</v>
      </c>
      <c r="I28" s="142">
        <f>bulgan!I28+Baynagt!I28+baynnuur!I28+bugat!I28+bureg!I28+gurvanbulag!I28+dashinchilen!I28+mogod!I28+orhon!I28+rashaant!I28+saihan!I28+selenge!I28+teshig!I28+hangal!I28+'hishig-ondor'!I28+'hutag-ondor'!I28</f>
        <v>37</v>
      </c>
      <c r="J28" s="142">
        <f>bulgan!J28+Baynagt!J28+baynnuur!J28+bugat!J28+bureg!J28+gurvanbulag!J28+dashinchilen!J28+mogod!J28+orhon!J28+rashaant!J28+saihan!J28+selenge!J28+teshig!J28+hangal!J28+'hishig-ondor'!J28+'hutag-ondor'!J28</f>
        <v>57</v>
      </c>
      <c r="K28" s="142">
        <f>bulgan!K28+Baynagt!K28+baynnuur!K28+bugat!K28+bureg!K28+gurvanbulag!K28+dashinchilen!K28+mogod!K28+orhon!K28+rashaant!K28+saihan!K28+selenge!K28+teshig!K28+hangal!K28+'hishig-ondor'!K28+'hutag-ondor'!K28</f>
        <v>56</v>
      </c>
    </row>
    <row r="29" spans="1:11" ht="24.75" customHeight="1">
      <c r="A29" s="144">
        <v>28</v>
      </c>
      <c r="B29" s="148" t="s">
        <v>246</v>
      </c>
      <c r="C29" s="144" t="s">
        <v>57</v>
      </c>
      <c r="D29" s="145">
        <f>Baynagt!D29+baynnuur!D29+bugat!D29+bulgan!D29+bureg!D29+gurvanbulag!D29+dashinchilen!D29+mogod!D29+orhon!D29+saihan!D29+selenge!D29+teshig!D29+hangal!D29+'hishig-ondor'!D29+'hutag-ondor'!D29+rashaant!D29</f>
        <v>877</v>
      </c>
      <c r="E29" s="145">
        <f>Baynagt!E29+baynnuur!E29+bugat!E29+bulgan!E29+bureg!E29+gurvanbulag!E29+dashinchilen!E29+mogod!E29+orhon!E29+saihan!E29+selenge!E29+teshig!E29+hangal!E29+'hishig-ondor'!E29+'hutag-ondor'!E29+rashaant!E29</f>
        <v>687</v>
      </c>
      <c r="F29" s="145">
        <f>Baynagt!F29+baynnuur!F29+bugat!F29+bulgan!F29+bureg!F29+gurvanbulag!F29+dashinchilen!F29+mogod!F29+orhon!F29+saihan!F29+selenge!F29+teshig!F29+hangal!F29+'hishig-ondor'!F29+'hutag-ondor'!F29+rashaant!F29</f>
        <v>2031</v>
      </c>
      <c r="G29" s="145">
        <f>Baynagt!G29+baynnuur!G29+bugat!G29+bulgan!G29+bureg!G29+gurvanbulag!G29+dashinchilen!G29+mogod!G29+orhon!G29+rashaant!G29+saihan!G29+selenge!G29+teshig!G29+hangal!G29+'hishig-ondor'!G29+'hutag-ondor'!G29</f>
        <v>1937</v>
      </c>
      <c r="H29" s="145">
        <f>Baynagt!H29+baynnuur!H29+bugat!H29+bulgan!H29+bureg!H29+gurvanbulag!H29+dashinchilen!H29+mogod!H29+orhon!H29+rashaant!H29+saihan!H29+selenge!H29+teshig!H29+hangal!H29+'hishig-ondor'!H29+'hutag-ondor'!H29</f>
        <v>1072</v>
      </c>
      <c r="I29" s="142">
        <v>1321</v>
      </c>
      <c r="J29" s="142">
        <v>1168</v>
      </c>
      <c r="K29" s="142">
        <v>1100</v>
      </c>
    </row>
    <row r="30" spans="1:11" ht="24.75" customHeight="1">
      <c r="A30" s="144">
        <v>29</v>
      </c>
      <c r="B30" s="148" t="s">
        <v>247</v>
      </c>
      <c r="C30" s="144" t="s">
        <v>57</v>
      </c>
      <c r="D30" s="145">
        <f>Baynagt!D30+baynnuur!D30+bugat!D30+bulgan!D30+bureg!D30+gurvanbulag!D30+dashinchilen!D30+mogod!D30+orhon!D30+saihan!D30+selenge!D30+teshig!D30+hangal!D30+'hishig-ondor'!D30+'hutag-ondor'!D30+rashaant!D30</f>
        <v>1311</v>
      </c>
      <c r="E30" s="145">
        <f>Baynagt!E30+baynnuur!E30+bugat!E30+bulgan!E30+bureg!E30+gurvanbulag!E30+dashinchilen!E30+mogod!E30+orhon!E30+saihan!E30+selenge!E30+teshig!E30+hangal!E30+'hishig-ondor'!E30+'hutag-ondor'!E30+rashaant!E30</f>
        <v>1359</v>
      </c>
      <c r="F30" s="145">
        <f>Baynagt!F30+baynnuur!F30+bugat!F30+bulgan!F30+bureg!F30+gurvanbulag!F30+dashinchilen!F30+mogod!F30+orhon!F30+saihan!F30+selenge!F30+teshig!F30+hangal!F30+'hishig-ondor'!F30+'hutag-ondor'!F30+rashaant!F30</f>
        <v>2718</v>
      </c>
      <c r="G30" s="145">
        <f>Baynagt!G30+baynnuur!G30+bugat!G30+bulgan!G30+bureg!G30+gurvanbulag!G30+dashinchilen!G30+mogod!G30+orhon!G30+rashaant!G30+saihan!G30+selenge!G30+teshig!G30+hangal!G30+'hishig-ondor'!G30+'hutag-ondor'!G30</f>
        <v>1831</v>
      </c>
      <c r="H30" s="145">
        <f>Baynagt!H30+baynnuur!H30+bugat!H30+bulgan!H30+bureg!H30+gurvanbulag!H30+dashinchilen!H30+mogod!H30+orhon!H30+rashaant!H30+saihan!H30+selenge!H30+teshig!H30+hangal!H30+'hishig-ondor'!H30+'hutag-ondor'!H30</f>
        <v>1800</v>
      </c>
      <c r="I30" s="142">
        <v>1663</v>
      </c>
      <c r="J30" s="142">
        <v>1383</v>
      </c>
      <c r="K30" s="142">
        <v>1039</v>
      </c>
    </row>
    <row r="31" spans="1:11" ht="24.75" customHeight="1">
      <c r="A31" s="144">
        <v>30</v>
      </c>
      <c r="B31" s="148" t="s">
        <v>248</v>
      </c>
      <c r="C31" s="144" t="s">
        <v>57</v>
      </c>
      <c r="D31" s="145">
        <v>25315</v>
      </c>
      <c r="E31" s="145">
        <v>24783</v>
      </c>
      <c r="F31" s="145" t="s">
        <v>109</v>
      </c>
      <c r="G31" s="145">
        <v>28085</v>
      </c>
      <c r="H31" s="145">
        <v>28315</v>
      </c>
      <c r="I31" s="142">
        <v>28164</v>
      </c>
      <c r="J31" s="142">
        <v>30772</v>
      </c>
      <c r="K31" s="142">
        <v>29481</v>
      </c>
    </row>
    <row r="32" spans="1:11" ht="24.75" customHeight="1">
      <c r="A32" s="144">
        <v>31</v>
      </c>
      <c r="B32" s="148" t="s">
        <v>56</v>
      </c>
      <c r="C32" s="144" t="s">
        <v>57</v>
      </c>
      <c r="D32" s="145">
        <v>35859</v>
      </c>
      <c r="E32" s="145">
        <v>38243</v>
      </c>
      <c r="F32" s="145">
        <v>37906</v>
      </c>
      <c r="G32" s="145">
        <f>Baynagt!G32+baynnuur!G32+bugat!G32+bulgan!G32+bureg!G32+gurvanbulag!G32+dashinchilen!G32+mogod!G32+orhon!G32+rashaant!G32+saihan!G32+selenge!G32+teshig!G32+hangal!G32+'hishig-ondor'!G32+'hutag-ondor'!G32</f>
        <v>35460</v>
      </c>
      <c r="H32" s="145">
        <f>Baynagt!H32+baynnuur!H32+bugat!H32+bulgan!H32+bureg!H32+gurvanbulag!H32+dashinchilen!H32+mogod!H32+orhon!H32+rashaant!H32+saihan!H32+selenge!H32+teshig!H32+hangal!H32+'hishig-ondor'!H32+'hutag-ondor'!H32</f>
        <v>34917</v>
      </c>
      <c r="I32" s="142">
        <v>41450</v>
      </c>
      <c r="J32" s="142">
        <v>41793</v>
      </c>
      <c r="K32" s="142">
        <v>41006</v>
      </c>
    </row>
    <row r="33" spans="1:11" ht="24.75" customHeight="1">
      <c r="A33" s="144">
        <v>32</v>
      </c>
      <c r="B33" s="148" t="s">
        <v>249</v>
      </c>
      <c r="C33" s="144" t="s">
        <v>57</v>
      </c>
      <c r="D33" s="145">
        <v>23784</v>
      </c>
      <c r="E33" s="145">
        <v>23486</v>
      </c>
      <c r="F33" s="145" t="s">
        <v>87</v>
      </c>
      <c r="G33" s="145">
        <v>25354</v>
      </c>
      <c r="H33" s="145">
        <v>27012</v>
      </c>
      <c r="I33" s="142">
        <v>25860</v>
      </c>
      <c r="J33" s="142">
        <v>27482</v>
      </c>
      <c r="K33" s="142">
        <v>27304</v>
      </c>
    </row>
    <row r="34" spans="1:11" ht="24.75" customHeight="1">
      <c r="A34" s="144">
        <v>33</v>
      </c>
      <c r="B34" s="148" t="s">
        <v>250</v>
      </c>
      <c r="C34" s="144" t="s">
        <v>57</v>
      </c>
      <c r="D34" s="145">
        <v>1531</v>
      </c>
      <c r="E34" s="145">
        <v>1297</v>
      </c>
      <c r="F34" s="145" t="s">
        <v>86</v>
      </c>
      <c r="G34" s="145">
        <v>843</v>
      </c>
      <c r="H34" s="145">
        <v>498</v>
      </c>
      <c r="I34" s="142">
        <v>1082</v>
      </c>
      <c r="J34" s="142">
        <v>703</v>
      </c>
      <c r="K34" s="142">
        <v>1081</v>
      </c>
    </row>
    <row r="35" spans="1:11" ht="24.75" customHeight="1">
      <c r="A35" s="144">
        <v>34</v>
      </c>
      <c r="B35" s="148" t="s">
        <v>251</v>
      </c>
      <c r="C35" s="144" t="s">
        <v>214</v>
      </c>
      <c r="D35" s="147">
        <v>6</v>
      </c>
      <c r="E35" s="145">
        <v>5.2</v>
      </c>
      <c r="F35" s="147" t="s">
        <v>85</v>
      </c>
      <c r="G35" s="145" t="s">
        <v>65</v>
      </c>
      <c r="H35" s="145" t="s">
        <v>65</v>
      </c>
      <c r="I35" s="142">
        <v>8.1999999999999993</v>
      </c>
      <c r="J35" s="142">
        <v>10.7</v>
      </c>
      <c r="K35" s="142">
        <v>7.4</v>
      </c>
    </row>
    <row r="36" spans="1:11" ht="24.75" customHeight="1">
      <c r="A36" s="144">
        <v>35</v>
      </c>
      <c r="B36" s="148" t="s">
        <v>252</v>
      </c>
      <c r="C36" s="144" t="s">
        <v>294</v>
      </c>
      <c r="D36" s="145">
        <v>183077.6</v>
      </c>
      <c r="E36" s="147">
        <v>188164.5</v>
      </c>
      <c r="F36" s="145">
        <v>257336.7</v>
      </c>
      <c r="G36" s="145">
        <v>293916.2</v>
      </c>
      <c r="H36" s="147">
        <v>301392.3</v>
      </c>
      <c r="I36" s="142">
        <v>280841.3</v>
      </c>
      <c r="J36" s="142">
        <v>285484.59999999998</v>
      </c>
      <c r="K36" s="142">
        <v>318533.90000000002</v>
      </c>
    </row>
    <row r="37" spans="1:11" ht="24.75" customHeight="1">
      <c r="A37" s="144">
        <v>36</v>
      </c>
      <c r="B37" s="148" t="s">
        <v>70</v>
      </c>
      <c r="C37" s="144" t="s">
        <v>294</v>
      </c>
      <c r="D37" s="145">
        <v>3.1</v>
      </c>
      <c r="E37" s="147">
        <f>E36/E6</f>
        <v>3.2082061686927759</v>
      </c>
      <c r="F37" s="147">
        <f>F36/F6</f>
        <v>4.3699344518407823</v>
      </c>
      <c r="G37" s="147">
        <f>G36/G6</f>
        <v>4.8714853979514041</v>
      </c>
      <c r="H37" s="145">
        <v>5</v>
      </c>
      <c r="I37" s="142">
        <v>4.5999999999999996</v>
      </c>
      <c r="J37" s="142">
        <v>4.5999999999999996</v>
      </c>
      <c r="K37" s="142">
        <v>5.0999999999999996</v>
      </c>
    </row>
    <row r="38" spans="1:11" ht="24.75" customHeight="1">
      <c r="A38" s="144">
        <v>37</v>
      </c>
      <c r="B38" s="148" t="s">
        <v>253</v>
      </c>
      <c r="C38" s="144" t="s">
        <v>294</v>
      </c>
      <c r="D38" s="156">
        <v>10829689.6</v>
      </c>
      <c r="E38" s="156">
        <v>16688419.6</v>
      </c>
      <c r="F38" s="157">
        <v>19174242.600000001</v>
      </c>
      <c r="G38" s="158">
        <v>22227054.300000001</v>
      </c>
      <c r="H38" s="158">
        <v>23150385.600000001</v>
      </c>
      <c r="I38" s="141">
        <v>23942866.399999999</v>
      </c>
      <c r="J38" s="141">
        <v>27876297.199999999</v>
      </c>
      <c r="K38" s="141">
        <v>32411224.100000001</v>
      </c>
    </row>
    <row r="39" spans="1:11" ht="26.25" customHeight="1">
      <c r="A39" s="144">
        <v>38</v>
      </c>
      <c r="B39" s="148" t="s">
        <v>254</v>
      </c>
      <c r="C39" s="144" t="s">
        <v>294</v>
      </c>
      <c r="D39" s="145">
        <v>3.8</v>
      </c>
      <c r="E39" s="145">
        <v>4.9000000000000004</v>
      </c>
      <c r="F39" s="147" t="s">
        <v>90</v>
      </c>
      <c r="G39" s="145">
        <v>7.4</v>
      </c>
      <c r="H39" s="145">
        <v>7.8</v>
      </c>
      <c r="I39" s="142">
        <v>7.9</v>
      </c>
      <c r="J39" s="142">
        <v>8.9</v>
      </c>
      <c r="K39" s="142">
        <v>10.3</v>
      </c>
    </row>
    <row r="40" spans="1:11" ht="24.75" customHeight="1">
      <c r="A40" s="144">
        <v>39</v>
      </c>
      <c r="B40" s="148" t="s">
        <v>255</v>
      </c>
      <c r="C40" s="144" t="s">
        <v>294</v>
      </c>
      <c r="D40" s="145">
        <v>1889.1</v>
      </c>
      <c r="E40" s="145">
        <v>2333.4</v>
      </c>
      <c r="F40" s="147">
        <v>1774</v>
      </c>
      <c r="G40" s="145">
        <v>1638.8</v>
      </c>
      <c r="H40" s="145">
        <v>1524.3</v>
      </c>
      <c r="I40" s="142">
        <f>bulgan!I36+Baynagt!I36+baynnuur!I36+bugat!I36+bureg!I36+gurvanbulag!I36+dashinchilen!I36+mogod!I36+orhon!I36+rashaant!I36+saihan!I36+selenge!I36+teshig!I36+hangal!I36+'hishig-ondor'!I36+'hutag-ondor'!I36</f>
        <v>3392.7999999999997</v>
      </c>
      <c r="J40" s="142">
        <f>bulgan!J36+Baynagt!J36+baynnuur!J36+bugat!J36+bureg!J36+gurvanbulag!J36+dashinchilen!J36+mogod!J36+orhon!J36+rashaant!J36+saihan!J36+selenge!J36+teshig!J36+hangal!J36+'hishig-ondor'!J36+'hutag-ondor'!J36</f>
        <v>3550.3</v>
      </c>
      <c r="K40" s="142">
        <f>bulgan!K36+Baynagt!K36+baynnuur!K36+bugat!K36+bureg!K36+gurvanbulag!K36+dashinchilen!K36+mogod!K36+orhon!K36+rashaant!K36+saihan!K36+selenge!K36+teshig!K36+hangal!K36+'hishig-ondor'!K36+'hutag-ondor'!K36</f>
        <v>4408.3</v>
      </c>
    </row>
    <row r="41" spans="1:11" ht="24.75" customHeight="1">
      <c r="A41" s="144">
        <v>40</v>
      </c>
      <c r="B41" s="148" t="s">
        <v>256</v>
      </c>
      <c r="C41" s="144" t="s">
        <v>294</v>
      </c>
      <c r="D41" s="145">
        <v>3927.1</v>
      </c>
      <c r="E41" s="145">
        <v>5576.4</v>
      </c>
      <c r="F41" s="147">
        <v>9807.2999999999993</v>
      </c>
      <c r="G41" s="145">
        <v>10252.1</v>
      </c>
      <c r="H41" s="145">
        <v>8974.7000000000007</v>
      </c>
      <c r="I41" s="142">
        <f>bulgan!I37+Baynagt!I37+baynnuur!I37+bugat!I37+bureg!I37+gurvanbulag!I37+dashinchilen!I37+mogod!I37+orhon!I37+rashaant!I37+saihan!I37+selenge!I37+teshig!I37+hangal!I37+'hishig-ondor'!I37+'hutag-ondor'!I37</f>
        <v>8906.9999999999982</v>
      </c>
      <c r="J41" s="142">
        <f>bulgan!J37+Baynagt!J37+baynnuur!J37+bugat!J37+bureg!J37+gurvanbulag!J37+dashinchilen!J37+mogod!J37+orhon!J37+rashaant!J37+saihan!J37+selenge!J37+teshig!J37+hangal!J37+'hishig-ondor'!J37+'hutag-ondor'!J37</f>
        <v>8664.9</v>
      </c>
      <c r="K41" s="142">
        <f>bulgan!K37+Baynagt!K37+baynnuur!K37+bugat!K37+bureg!K37+gurvanbulag!K37+dashinchilen!K37+mogod!K37+orhon!K37+rashaant!K37+saihan!K37+selenge!K37+teshig!K37+hangal!K37+'hishig-ondor'!K37+'hutag-ondor'!K37</f>
        <v>8668.5999999999985</v>
      </c>
    </row>
    <row r="42" spans="1:11" ht="24" customHeight="1">
      <c r="A42" s="144">
        <v>41</v>
      </c>
      <c r="B42" s="148" t="s">
        <v>257</v>
      </c>
      <c r="C42" s="144" t="s">
        <v>294</v>
      </c>
      <c r="D42" s="145">
        <v>2445.1999999999998</v>
      </c>
      <c r="E42" s="147">
        <v>3243</v>
      </c>
      <c r="F42" s="147">
        <v>9099.2999999999993</v>
      </c>
      <c r="G42" s="145">
        <v>8676.6</v>
      </c>
      <c r="H42" s="145">
        <v>4575.8</v>
      </c>
      <c r="I42" s="142">
        <f>bulgan!I38+Baynagt!I38+baynnuur!I38+bugat!I38+bureg!I38+gurvanbulag!I38+dashinchilen!I38+mogod!I38+orhon!I38+rashaant!I38+saihan!I38+selenge!I38+teshig!I38+hangal!I38+'hishig-ondor'!I38+'hutag-ondor'!I38</f>
        <v>4132.2</v>
      </c>
      <c r="J42" s="142">
        <f>bulgan!J38+Baynagt!J38+baynnuur!J38+bugat!J38+bureg!J38+gurvanbulag!J38+dashinchilen!J38+mogod!J38+orhon!J38+rashaant!J38+saihan!J38+selenge!J38+teshig!J38+hangal!J38+'hishig-ondor'!J38+'hutag-ondor'!J38</f>
        <v>4396.0999999999995</v>
      </c>
      <c r="K42" s="142">
        <f>bulgan!K38+Baynagt!K38+baynnuur!K38+bugat!K38+bureg!K38+gurvanbulag!K38+dashinchilen!K38+mogod!K38+orhon!K38+rashaant!K38+saihan!K38+selenge!K38+teshig!K38+hangal!K38+'hishig-ondor'!K38+'hutag-ondor'!K38</f>
        <v>3882.2999999999993</v>
      </c>
    </row>
    <row r="43" spans="1:11" ht="26.25" customHeight="1">
      <c r="A43" s="144">
        <v>42</v>
      </c>
      <c r="B43" s="148" t="s">
        <v>67</v>
      </c>
      <c r="C43" s="144" t="s">
        <v>294</v>
      </c>
      <c r="D43" s="149">
        <v>6757.4</v>
      </c>
      <c r="E43" s="150">
        <v>9237</v>
      </c>
      <c r="F43" s="149">
        <v>5231.6000000000004</v>
      </c>
      <c r="G43" s="145">
        <v>7128.7</v>
      </c>
      <c r="H43" s="145">
        <v>11146.6</v>
      </c>
      <c r="I43" s="142">
        <v>5487.7</v>
      </c>
      <c r="J43" s="142">
        <v>3651.8</v>
      </c>
      <c r="K43" s="142">
        <v>7000.5</v>
      </c>
    </row>
    <row r="44" spans="1:11" ht="25.5" customHeight="1">
      <c r="A44" s="144">
        <v>43</v>
      </c>
      <c r="B44" s="148" t="s">
        <v>68</v>
      </c>
      <c r="C44" s="144" t="s">
        <v>294</v>
      </c>
      <c r="D44" s="151">
        <v>8251.6</v>
      </c>
      <c r="E44" s="151">
        <v>10647.8</v>
      </c>
      <c r="F44" s="151">
        <v>5873.8</v>
      </c>
      <c r="G44" s="145">
        <v>16677.599999999999</v>
      </c>
      <c r="H44" s="145">
        <v>9005.7000000000007</v>
      </c>
      <c r="I44" s="142">
        <v>7299.7</v>
      </c>
      <c r="J44" s="142">
        <v>6698.8</v>
      </c>
      <c r="K44" s="142">
        <v>9512.2999999999993</v>
      </c>
    </row>
    <row r="45" spans="1:11" ht="25.5" customHeight="1">
      <c r="A45" s="144">
        <v>44</v>
      </c>
      <c r="B45" s="148" t="s">
        <v>258</v>
      </c>
      <c r="C45" s="144" t="s">
        <v>294</v>
      </c>
      <c r="D45" s="152">
        <v>3778.1</v>
      </c>
      <c r="E45" s="152">
        <v>2044.7</v>
      </c>
      <c r="F45" s="152">
        <v>6120.9</v>
      </c>
      <c r="G45" s="145">
        <v>12393.3</v>
      </c>
      <c r="H45" s="145">
        <v>13344.9</v>
      </c>
      <c r="I45" s="142">
        <v>15063.8</v>
      </c>
      <c r="J45" s="142">
        <v>20904.5</v>
      </c>
      <c r="K45" s="142">
        <v>8875.5</v>
      </c>
    </row>
    <row r="46" spans="1:11" ht="24.75" customHeight="1">
      <c r="A46" s="144">
        <v>45</v>
      </c>
      <c r="B46" s="148" t="s">
        <v>259</v>
      </c>
      <c r="C46" s="144" t="s">
        <v>57</v>
      </c>
      <c r="D46" s="153">
        <v>9461</v>
      </c>
      <c r="E46" s="153">
        <v>9524</v>
      </c>
      <c r="F46" s="153">
        <v>9737</v>
      </c>
      <c r="G46" s="145">
        <f>Baynagt!G39+baynnuur!G39+bugat!G39+bulgan!G39+bureg!G39+gurvanbulag!G39+dashinchilen!G39+mogod!G39+orhon!G39+rashaant!G39+saihan!G39+selenge!G39+teshig!G39+hangal!G39+'hishig-ondor'!G39+'hutag-ondor'!G39</f>
        <v>10084</v>
      </c>
      <c r="H46" s="145">
        <f>Baynagt!H39+baynnuur!H39+bugat!H39+bulgan!H39+bureg!H39+gurvanbulag!H39+dashinchilen!H39+mogod!H39+orhon!H39+rashaant!H39+saihan!H39+selenge!H39+teshig!H39+hangal!H39+'hishig-ondor'!H39+'hutag-ondor'!H39</f>
        <v>10337</v>
      </c>
      <c r="I46" s="142">
        <v>10614</v>
      </c>
      <c r="J46" s="142">
        <v>10685</v>
      </c>
      <c r="K46" s="142">
        <v>10683</v>
      </c>
    </row>
    <row r="47" spans="1:11" ht="24.75" customHeight="1">
      <c r="A47" s="144">
        <v>46</v>
      </c>
      <c r="B47" s="148" t="s">
        <v>260</v>
      </c>
      <c r="C47" s="144" t="s">
        <v>57</v>
      </c>
      <c r="D47" s="145">
        <v>7271</v>
      </c>
      <c r="E47" s="145">
        <v>7173</v>
      </c>
      <c r="F47" s="145">
        <v>7333</v>
      </c>
      <c r="G47" s="145">
        <f>Baynagt!G40+baynnuur!G40+bugat!G40+bulgan!G40+bureg!G40+gurvanbulag!G40+dashinchilen!G40+mogod!G40+orhon!G40+rashaant!G40+saihan!G40+selenge!G40+teshig!G40+hangal!G40+'hishig-ondor'!G40+'hutag-ondor'!G40</f>
        <v>7870</v>
      </c>
      <c r="H47" s="145">
        <f>Baynagt!H40+baynnuur!H40+bugat!H40+bulgan!H40+bureg!H40+gurvanbulag!H40+dashinchilen!H40+mogod!H40+orhon!H40+rashaant!H40+saihan!H40+selenge!H40+teshig!H40+hangal!H40+'hishig-ondor'!H40+'hutag-ondor'!H40</f>
        <v>8057</v>
      </c>
      <c r="I47" s="142">
        <v>8301</v>
      </c>
      <c r="J47" s="142">
        <v>8499</v>
      </c>
      <c r="K47" s="142">
        <v>8296</v>
      </c>
    </row>
    <row r="48" spans="1:11" ht="24.75" customHeight="1">
      <c r="A48" s="144">
        <v>47</v>
      </c>
      <c r="B48" s="148" t="s">
        <v>261</v>
      </c>
      <c r="C48" s="144" t="s">
        <v>57</v>
      </c>
      <c r="D48" s="145">
        <v>6648</v>
      </c>
      <c r="E48" s="145">
        <v>6829</v>
      </c>
      <c r="F48" s="145">
        <v>6954</v>
      </c>
      <c r="G48" s="145">
        <f>Baynagt!G41+baynnuur!G41+bugat!G41+bulgan!G41+bureg!G41+gurvanbulag!G41+dashinchilen!G41+mogod!G41+orhon!G41+rashaant!G41+saihan!G41+selenge!G41+teshig!G41+hangal!G41+'hishig-ondor'!G41+'hutag-ondor'!G41</f>
        <v>6802</v>
      </c>
      <c r="H48" s="145">
        <f>Baynagt!H41+baynnuur!H41+bugat!H41+bulgan!H41+bureg!H41+gurvanbulag!H41+dashinchilen!H41+mogod!H41+orhon!H41+rashaant!H41+saihan!H41+selenge!H41+teshig!H41+hangal!H41+'hishig-ondor'!H41+'hutag-ondor'!H41</f>
        <v>7431</v>
      </c>
      <c r="I48" s="142">
        <v>7244</v>
      </c>
      <c r="J48" s="142">
        <v>6599</v>
      </c>
      <c r="K48" s="142">
        <v>6711</v>
      </c>
    </row>
    <row r="49" spans="1:11" ht="24.75" customHeight="1">
      <c r="A49" s="144">
        <v>48</v>
      </c>
      <c r="B49" s="148" t="s">
        <v>262</v>
      </c>
      <c r="C49" s="144" t="s">
        <v>57</v>
      </c>
      <c r="D49" s="145">
        <v>6548</v>
      </c>
      <c r="E49" s="145">
        <v>6592</v>
      </c>
      <c r="F49" s="145">
        <v>6308</v>
      </c>
      <c r="G49" s="145">
        <f>Baynagt!G42+baynnuur!G42+bugat!G42+bulgan!G42+bureg!G42+gurvanbulag!G42+dashinchilen!G42+mogod!G42+orhon!G42+rashaant!G42+saihan!G42+selenge!G42+teshig!G42+hangal!G42+'hishig-ondor'!G42+'hutag-ondor'!G42</f>
        <v>6016</v>
      </c>
      <c r="H49" s="145">
        <f>Baynagt!H42+baynnuur!H42+bugat!H42+bulgan!H42+bureg!H42+gurvanbulag!H42+dashinchilen!H42+mogod!H42+orhon!H42+rashaant!H42+saihan!H42+selenge!H42+teshig!H42+hangal!H42+'hishig-ondor'!H42+'hutag-ondor'!H42</f>
        <v>6769</v>
      </c>
      <c r="I49" s="142">
        <v>5990</v>
      </c>
      <c r="J49" s="142">
        <v>6137</v>
      </c>
      <c r="K49" s="142">
        <v>6001</v>
      </c>
    </row>
    <row r="50" spans="1:11" ht="24.75" customHeight="1">
      <c r="A50" s="144">
        <v>49</v>
      </c>
      <c r="B50" s="148" t="s">
        <v>263</v>
      </c>
      <c r="C50" s="144" t="s">
        <v>57</v>
      </c>
      <c r="D50" s="145">
        <v>2716</v>
      </c>
      <c r="E50" s="145">
        <v>3110</v>
      </c>
      <c r="F50" s="145">
        <v>3457</v>
      </c>
      <c r="G50" s="145">
        <f>Baynagt!G43+baynnuur!G43+bugat!G43+bulgan!G43+bureg!G43+gurvanbulag!G43+dashinchilen!G43+mogod!G43+orhon!G43+rashaant!G43+saihan!G43+selenge!G43+teshig!G43+hangal!G43+'hishig-ondor'!G43+'hutag-ondor'!G43</f>
        <v>3075</v>
      </c>
      <c r="H50" s="145">
        <f>Baynagt!H43+baynnuur!H43+bugat!H43+bulgan!H43+bureg!H43+gurvanbulag!H43+dashinchilen!H43+mogod!H43+orhon!H43+rashaant!H43+saihan!H43+selenge!H43+teshig!H43+hangal!H43+'hishig-ondor'!H43+'hutag-ondor'!H43</f>
        <v>3955</v>
      </c>
      <c r="I50" s="142">
        <v>3752</v>
      </c>
      <c r="J50" s="142">
        <v>4041</v>
      </c>
      <c r="K50" s="142">
        <v>4326</v>
      </c>
    </row>
    <row r="51" spans="1:11" ht="24.75" customHeight="1">
      <c r="A51" s="144">
        <v>50</v>
      </c>
      <c r="B51" s="148" t="s">
        <v>264</v>
      </c>
      <c r="C51" s="144" t="s">
        <v>57</v>
      </c>
      <c r="D51" s="145">
        <v>14425</v>
      </c>
      <c r="E51" s="145">
        <v>13861</v>
      </c>
      <c r="F51" s="145">
        <v>13942</v>
      </c>
      <c r="G51" s="145">
        <f>Baynagt!G44+baynnuur!G44+bugat!G44+bulgan!G44+bureg!G44+gurvanbulag!G44+dashinchilen!G44+mogod!G44+orhon!G44+rashaant!G44+saihan!G44+selenge!G44+teshig!G44+hangal!G44+'hishig-ondor'!G44+'hutag-ondor'!G44</f>
        <v>14853</v>
      </c>
      <c r="H51" s="145">
        <f>Baynagt!H44+baynnuur!H44+bugat!H44+bulgan!H44+bureg!H44+gurvanbulag!H44+dashinchilen!H44+mogod!H44+orhon!H44+rashaant!H44+saihan!H44+selenge!H44+teshig!H44+hangal!H44+'hishig-ondor'!H44+'hutag-ondor'!H44</f>
        <v>15200</v>
      </c>
      <c r="I51" s="142">
        <v>15579</v>
      </c>
      <c r="J51" s="142">
        <v>14472</v>
      </c>
      <c r="K51" s="142">
        <v>13797</v>
      </c>
    </row>
    <row r="52" spans="1:11" ht="24.75" customHeight="1">
      <c r="A52" s="144">
        <v>51</v>
      </c>
      <c r="B52" s="148" t="s">
        <v>113</v>
      </c>
      <c r="C52" s="144" t="s">
        <v>57</v>
      </c>
      <c r="D52" s="145">
        <v>2340806</v>
      </c>
      <c r="E52" s="145">
        <v>2578616</v>
      </c>
      <c r="F52" s="145">
        <v>2757185</v>
      </c>
      <c r="G52" s="145">
        <f>G53+G54+G55+G56+G57</f>
        <v>3132786</v>
      </c>
      <c r="H52" s="145">
        <f>H53+H54+H55+H56+H57</f>
        <v>3223822</v>
      </c>
      <c r="I52" s="142">
        <v>3485606</v>
      </c>
      <c r="J52" s="142">
        <v>3361633</v>
      </c>
      <c r="K52" s="142">
        <v>3305495</v>
      </c>
    </row>
    <row r="53" spans="1:11" ht="24.75" customHeight="1">
      <c r="A53" s="144">
        <v>52</v>
      </c>
      <c r="B53" s="148" t="s">
        <v>265</v>
      </c>
      <c r="C53" s="144" t="s">
        <v>57</v>
      </c>
      <c r="D53" s="145">
        <v>945</v>
      </c>
      <c r="E53" s="145">
        <v>1042</v>
      </c>
      <c r="F53" s="145">
        <v>1125</v>
      </c>
      <c r="G53" s="145">
        <f>Baynagt!G46+baynnuur!G46+bugat!G46+bulgan!G46+bureg!G46+gurvanbulag!G46+dashinchilen!G46+mogod!G46+orhon!G46+rashaant!G46+saihan!G46+selenge!G46+teshig!G46+hangal!G46+'hishig-ondor'!G46+'hutag-ondor'!G46</f>
        <v>1240</v>
      </c>
      <c r="H53" s="145">
        <f>Baynagt!H46+baynnuur!H46+bugat!H46+bulgan!H46+bureg!H46+gurvanbulag!H46+dashinchilen!H46+mogod!H46+orhon!H46+rashaant!H46+saihan!H46+selenge!H46+teshig!H46+hangal!H46+'hishig-ondor'!H46+'hutag-ondor'!H46</f>
        <v>1220</v>
      </c>
      <c r="I53" s="142">
        <v>1305</v>
      </c>
      <c r="J53" s="142">
        <v>1360</v>
      </c>
      <c r="K53" s="142">
        <v>1375</v>
      </c>
    </row>
    <row r="54" spans="1:11" ht="24.75" customHeight="1">
      <c r="A54" s="144">
        <v>53</v>
      </c>
      <c r="B54" s="148" t="s">
        <v>266</v>
      </c>
      <c r="C54" s="144" t="s">
        <v>57</v>
      </c>
      <c r="D54" s="145">
        <v>185956</v>
      </c>
      <c r="E54" s="145">
        <v>199329</v>
      </c>
      <c r="F54" s="145">
        <v>225681</v>
      </c>
      <c r="G54" s="145">
        <f>Baynagt!G47+baynnuur!G47+bugat!G47+bulgan!G47+bureg!G47+gurvanbulag!G47+dashinchilen!G47+mogod!G47+orhon!G47+rashaant!G47+saihan!G47+selenge!G47+teshig!G47+hangal!G47+'hishig-ondor'!G47+'hutag-ondor'!G47</f>
        <v>253352</v>
      </c>
      <c r="H54" s="145">
        <f>Baynagt!H47+baynnuur!H47+bugat!H47+bulgan!H47+bureg!H47+gurvanbulag!H47+dashinchilen!H47+mogod!H47+orhon!H47+rashaant!H47+saihan!H47+selenge!H47+teshig!H47+hangal!H47+'hishig-ondor'!H47+'hutag-ondor'!H47</f>
        <v>264274</v>
      </c>
      <c r="I54" s="142">
        <v>274269</v>
      </c>
      <c r="J54" s="142">
        <v>261862</v>
      </c>
      <c r="K54" s="142">
        <v>244036</v>
      </c>
    </row>
    <row r="55" spans="1:11" ht="24.75" customHeight="1">
      <c r="A55" s="144">
        <v>54</v>
      </c>
      <c r="B55" s="148" t="s">
        <v>267</v>
      </c>
      <c r="C55" s="144" t="s">
        <v>57</v>
      </c>
      <c r="D55" s="145">
        <v>180929</v>
      </c>
      <c r="E55" s="145">
        <v>195124</v>
      </c>
      <c r="F55" s="145">
        <v>221039</v>
      </c>
      <c r="G55" s="145">
        <f>Baynagt!G48+baynnuur!G48+bugat!G48+bulgan!G48+bureg!G48+gurvanbulag!G48+dashinchilen!G48+mogod!G48+orhon!G48+rashaant!G48+saihan!G48+selenge!G48+teshig!G48+hangal!G48+'hishig-ondor'!G48+'hutag-ondor'!G48</f>
        <v>259264</v>
      </c>
      <c r="H55" s="145">
        <f>Baynagt!H48+baynnuur!H48+bugat!H48+bulgan!H48+bureg!H48+gurvanbulag!H48+dashinchilen!H48+mogod!H48+orhon!H48+rashaant!H48+saihan!H48+selenge!H48+teshig!H48+hangal!H48+'hishig-ondor'!H48+'hutag-ondor'!H48</f>
        <v>281576</v>
      </c>
      <c r="I55" s="142">
        <v>293602</v>
      </c>
      <c r="J55" s="142">
        <v>283891</v>
      </c>
      <c r="K55" s="142">
        <v>255264</v>
      </c>
    </row>
    <row r="56" spans="1:11" ht="24.75" customHeight="1">
      <c r="A56" s="144">
        <v>55</v>
      </c>
      <c r="B56" s="148" t="s">
        <v>268</v>
      </c>
      <c r="C56" s="144" t="s">
        <v>57</v>
      </c>
      <c r="D56" s="145">
        <v>1187959</v>
      </c>
      <c r="E56" s="145">
        <v>1340814</v>
      </c>
      <c r="F56" s="145">
        <v>1449532</v>
      </c>
      <c r="G56" s="145">
        <f>Baynagt!G49+baynnuur!G49+bugat!G49+bulgan!G49+bureg!G49+gurvanbulag!G49+dashinchilen!G49+mogod!G49+orhon!G49+rashaant!G49+saihan!G49+selenge!G49+teshig!G49+hangal!G49+'hishig-ondor'!G49+'hutag-ondor'!G49</f>
        <v>1648781</v>
      </c>
      <c r="H56" s="145">
        <f>Baynagt!H49+baynnuur!H49+bugat!H49+bulgan!H49+bureg!H49+gurvanbulag!H49+dashinchilen!H49+mogod!H49+orhon!H49+rashaant!H49+saihan!H49+selenge!H49+teshig!H49+hangal!H49+'hishig-ondor'!H49+'hutag-ondor'!H49</f>
        <v>1697841</v>
      </c>
      <c r="I56" s="142">
        <v>1861270</v>
      </c>
      <c r="J56" s="142">
        <v>1794411</v>
      </c>
      <c r="K56" s="142">
        <v>1778224</v>
      </c>
    </row>
    <row r="57" spans="1:11" ht="24.75" customHeight="1">
      <c r="A57" s="144">
        <v>56</v>
      </c>
      <c r="B57" s="148" t="s">
        <v>269</v>
      </c>
      <c r="C57" s="144" t="s">
        <v>57</v>
      </c>
      <c r="D57" s="145">
        <v>785017</v>
      </c>
      <c r="E57" s="145">
        <v>842307</v>
      </c>
      <c r="F57" s="145">
        <v>859808</v>
      </c>
      <c r="G57" s="145">
        <f>Baynagt!G50+baynnuur!G50+bugat!G50+bulgan!G50+bureg!G50+gurvanbulag!G50+dashinchilen!G50+mogod!G50+orhon!G50+rashaant!G50+saihan!G50+selenge!G50+teshig!G50+hangal!G50+'hishig-ondor'!G50+'hutag-ondor'!G50</f>
        <v>970149</v>
      </c>
      <c r="H57" s="145">
        <f>Baynagt!H50+baynnuur!H50+bugat!H50+bulgan!H50+bureg!H50+gurvanbulag!H50+dashinchilen!H50+mogod!H50+orhon!H50+rashaant!H50+saihan!H50+selenge!H50+teshig!H50+hangal!H50+'hishig-ondor'!H50+'hutag-ondor'!H50</f>
        <v>978911</v>
      </c>
      <c r="I57" s="142">
        <v>1055160</v>
      </c>
      <c r="J57" s="142">
        <v>1020109</v>
      </c>
      <c r="K57" s="142">
        <v>1026596</v>
      </c>
    </row>
    <row r="58" spans="1:11" ht="24.75" customHeight="1">
      <c r="A58" s="144">
        <v>57</v>
      </c>
      <c r="B58" s="148" t="s">
        <v>270</v>
      </c>
      <c r="C58" s="144" t="s">
        <v>57</v>
      </c>
      <c r="D58" s="145">
        <v>1090201</v>
      </c>
      <c r="E58" s="145">
        <v>1172189</v>
      </c>
      <c r="F58" s="145">
        <v>1239036</v>
      </c>
      <c r="G58" s="145">
        <f>Baynagt!G51+baynnuur!G51+bugat!G51+bulgan!G51+bureg!G51+gurvanbulag!G51+dashinchilen!G51+mogod!G51+orhon!G51+rashaant!G51+saihan!G51+selenge!G51+teshig!G51+hangal!G51+'hishig-ondor'!G51+'hutag-ondor'!G51</f>
        <v>1396296</v>
      </c>
      <c r="H58" s="145">
        <f>Baynagt!H51+baynnuur!H51+bugat!H51+bulgan!H51+bureg!H51+gurvanbulag!H51+dashinchilen!H51+mogod!H51+orhon!H51+rashaant!H51+saihan!H51+selenge!H51+teshig!H51+hangal!H51+'hishig-ondor'!H51+'hutag-ondor'!H51</f>
        <v>1444771</v>
      </c>
      <c r="I58" s="142">
        <v>1573672</v>
      </c>
      <c r="J58" s="142">
        <v>1520870</v>
      </c>
      <c r="K58" s="142">
        <v>1576654</v>
      </c>
    </row>
    <row r="59" spans="1:11" ht="24.75" customHeight="1">
      <c r="A59" s="144">
        <v>58</v>
      </c>
      <c r="B59" s="148" t="s">
        <v>271</v>
      </c>
      <c r="C59" s="144" t="s">
        <v>57</v>
      </c>
      <c r="D59" s="145">
        <v>74979</v>
      </c>
      <c r="E59" s="145">
        <v>26226</v>
      </c>
      <c r="F59" s="145">
        <v>37040</v>
      </c>
      <c r="G59" s="145">
        <f>Baynagt!G52+baynnuur!G52+bugat!G52+bulgan!G52+bureg!G52+gurvanbulag!G52+dashinchilen!G52+mogod!G52+orhon!G52+rashaant!G52+saihan!G52+selenge!G52+teshig!G52+hangal!G52+'hishig-ondor'!G52+'hutag-ondor'!G52</f>
        <v>16271</v>
      </c>
      <c r="H59" s="145">
        <f>Baynagt!H52+baynnuur!H52+bugat!H52+bulgan!H52+bureg!H52+gurvanbulag!H52+dashinchilen!H52+mogod!H52+orhon!H52+rashaant!H52+saihan!H52+selenge!H52+teshig!H52+hangal!H52+'hishig-ondor'!H52+'hutag-ondor'!H52</f>
        <v>72482</v>
      </c>
      <c r="I59" s="142">
        <v>58212</v>
      </c>
      <c r="J59" s="142">
        <v>85466</v>
      </c>
      <c r="K59" s="142">
        <v>115945</v>
      </c>
    </row>
    <row r="60" spans="1:11" ht="24.75" customHeight="1">
      <c r="A60" s="144">
        <v>59</v>
      </c>
      <c r="B60" s="148" t="s">
        <v>272</v>
      </c>
      <c r="C60" s="144" t="s">
        <v>57</v>
      </c>
      <c r="D60" s="154">
        <v>3302</v>
      </c>
      <c r="E60" s="154">
        <v>3086</v>
      </c>
      <c r="F60" s="154">
        <v>3159</v>
      </c>
      <c r="G60" s="145">
        <f>Baynagt!G53+baynnuur!G53+bugat!G53+bulgan!G53+bureg!G53+gurvanbulag!G53+dashinchilen!G53+mogod!G53+orhon!G53+rashaant!G53+saihan!G53+selenge!G53+teshig!G53+hangal!G53+'hishig-ondor'!G53+'hutag-ondor'!G53</f>
        <v>2954</v>
      </c>
      <c r="H60" s="145">
        <f>Baynagt!H53+baynnuur!H53+bugat!H53+bulgan!H53+bureg!H53+gurvanbulag!H53+dashinchilen!H53+mogod!H53+orhon!H53+rashaant!H53+saihan!H53+selenge!H53+teshig!H53+hangal!H53+'hishig-ondor'!H53+'hutag-ondor'!H53</f>
        <v>3009</v>
      </c>
      <c r="I60" s="142">
        <v>2956</v>
      </c>
      <c r="J60" s="142">
        <v>3078</v>
      </c>
      <c r="K60" s="142">
        <v>3126</v>
      </c>
    </row>
    <row r="61" spans="1:11" ht="24.75" customHeight="1">
      <c r="A61" s="144">
        <v>60</v>
      </c>
      <c r="B61" s="148" t="s">
        <v>273</v>
      </c>
      <c r="C61" s="144" t="s">
        <v>57</v>
      </c>
      <c r="D61" s="154">
        <v>2211</v>
      </c>
      <c r="E61" s="154">
        <v>2169</v>
      </c>
      <c r="F61" s="154">
        <v>2071</v>
      </c>
      <c r="G61" s="145">
        <f>Baynagt!G54+baynnuur!G54+bugat!G54+bulgan!G54+bureg!G54+gurvanbulag!G54+dashinchilen!G54+mogod!G54+orhon!G54+rashaant!G54+saihan!G54+selenge!G54+teshig!G54+hangal!G54+'hishig-ondor'!G54+'hutag-ondor'!G54</f>
        <v>2084</v>
      </c>
      <c r="H61" s="145">
        <f>Baynagt!H54+baynnuur!H54+bugat!H54+bulgan!H54+bureg!H54+gurvanbulag!H54+dashinchilen!H54+mogod!H54+orhon!H54+rashaant!H54+saihan!H54+selenge!H54+teshig!H54+hangal!H54+'hishig-ondor'!H54+'hutag-ondor'!H54</f>
        <v>2150</v>
      </c>
      <c r="I61" s="142">
        <v>2070</v>
      </c>
      <c r="J61" s="142">
        <v>2142</v>
      </c>
      <c r="K61" s="142">
        <v>2129</v>
      </c>
    </row>
    <row r="62" spans="1:11" ht="24.75" customHeight="1">
      <c r="A62" s="144">
        <v>61</v>
      </c>
      <c r="B62" s="148" t="s">
        <v>274</v>
      </c>
      <c r="C62" s="144" t="s">
        <v>57</v>
      </c>
      <c r="D62" s="145">
        <v>2708</v>
      </c>
      <c r="E62" s="145">
        <v>2756</v>
      </c>
      <c r="F62" s="145">
        <v>2807</v>
      </c>
      <c r="G62" s="145">
        <f>Baynagt!G55+baynnuur!G55+bugat!G55+bulgan!G55+bureg!G55+gurvanbulag!G55+dashinchilen!G55+mogod!G55+orhon!G55+rashaant!G55+saihan!G55+selenge!G55+teshig!G55+hangal!G55+'hishig-ondor'!G55+'hutag-ondor'!G55</f>
        <v>3057</v>
      </c>
      <c r="H62" s="145">
        <f>Baynagt!H55+baynnuur!H55+bugat!H55+bulgan!H55+bureg!H55+gurvanbulag!H55+dashinchilen!H55+mogod!H55+orhon!H55+rashaant!H55+saihan!H55+selenge!H55+teshig!H55+hangal!H55+'hishig-ondor'!H55+'hutag-ondor'!H55</f>
        <v>3138</v>
      </c>
      <c r="I62" s="142">
        <v>3296</v>
      </c>
      <c r="J62" s="142">
        <v>3257</v>
      </c>
      <c r="K62" s="142">
        <v>3242</v>
      </c>
    </row>
    <row r="63" spans="1:11" ht="24.75" customHeight="1">
      <c r="A63" s="144">
        <v>62</v>
      </c>
      <c r="B63" s="148" t="s">
        <v>275</v>
      </c>
      <c r="C63" s="144" t="s">
        <v>57</v>
      </c>
      <c r="D63" s="145">
        <v>993</v>
      </c>
      <c r="E63" s="145">
        <v>1205</v>
      </c>
      <c r="F63" s="145">
        <v>1310</v>
      </c>
      <c r="G63" s="145">
        <f>Baynagt!G56+baynnuur!G56+bugat!G56+bulgan!G56+bureg!G56+gurvanbulag!G56+dashinchilen!G56+mogod!G56+orhon!G56+rashaant!G56+saihan!G56+selenge!G56+teshig!G56+hangal!G56+'hishig-ondor'!G56+'hutag-ondor'!G56</f>
        <v>1497</v>
      </c>
      <c r="H63" s="145">
        <f>Baynagt!H56+baynnuur!H56+bugat!H56+bulgan!H56+bureg!H56+gurvanbulag!H56+dashinchilen!H56+mogod!H56+orhon!H56+rashaant!H56+saihan!H56+selenge!H56+teshig!H56+hangal!H56+'hishig-ondor'!H56+'hutag-ondor'!H56</f>
        <v>1503</v>
      </c>
      <c r="I63" s="142">
        <v>1697</v>
      </c>
      <c r="J63" s="142">
        <v>1693</v>
      </c>
      <c r="K63" s="142">
        <v>1704</v>
      </c>
    </row>
    <row r="64" spans="1:11" ht="24.75" customHeight="1">
      <c r="A64" s="144">
        <v>63</v>
      </c>
      <c r="B64" s="148" t="s">
        <v>276</v>
      </c>
      <c r="C64" s="144" t="s">
        <v>57</v>
      </c>
      <c r="D64" s="145">
        <v>247</v>
      </c>
      <c r="E64" s="145">
        <v>308</v>
      </c>
      <c r="F64" s="145">
        <v>391</v>
      </c>
      <c r="G64" s="145">
        <f>Baynagt!G57+baynnuur!G57+bugat!G57+bulgan!G57+bureg!G57+gurvanbulag!G57+dashinchilen!G57+mogod!G57+orhon!G57+rashaant!G57+saihan!G57+selenge!G57+teshig!G57+hangal!G57+'hishig-ondor'!G57+'hutag-ondor'!G57</f>
        <v>497</v>
      </c>
      <c r="H64" s="145">
        <f>Baynagt!H57+baynnuur!H57+bugat!H57+bulgan!H57+bureg!H57+gurvanbulag!H57+dashinchilen!H57+mogod!H57+orhon!H57+rashaant!H57+saihan!H57+selenge!H57+teshig!H57+hangal!H57+'hishig-ondor'!H57+'hutag-ondor'!H57</f>
        <v>537</v>
      </c>
      <c r="I64" s="142">
        <v>595</v>
      </c>
      <c r="J64" s="142">
        <v>515</v>
      </c>
      <c r="K64" s="142">
        <v>482</v>
      </c>
    </row>
    <row r="65" spans="1:11" ht="24.75" customHeight="1">
      <c r="A65" s="144">
        <v>66</v>
      </c>
      <c r="B65" s="148" t="s">
        <v>277</v>
      </c>
      <c r="C65" s="144" t="s">
        <v>295</v>
      </c>
      <c r="D65" s="145">
        <v>32489.599999999999</v>
      </c>
      <c r="E65" s="145">
        <v>35762.9</v>
      </c>
      <c r="F65" s="145">
        <v>33473.199999999997</v>
      </c>
      <c r="G65" s="145">
        <f>Baynagt!G58+baynnuur!G58+bugat!G58+bulgan!G58+bureg!G58+gurvanbulag!G58+dashinchilen!G58+mogod!G58+orhon!G58+rashaant!G58+saihan!G58+selenge!G58+teshig!G58+hangal!G58+'hishig-ondor'!G58+'hutag-ondor'!G58</f>
        <v>37129.4</v>
      </c>
      <c r="H65" s="147">
        <f>Baynagt!H58+baynnuur!H58+bugat!H58+bulgan!H58+bureg!H58+gurvanbulag!H58+dashinchilen!H58+mogod!H58+orhon!H58+rashaant!H58+saihan!H58+selenge!H58+teshig!H58+hangal!H58+'hishig-ondor'!H58+'hutag-ondor'!H58</f>
        <v>41215.050000000003</v>
      </c>
      <c r="I65" s="146">
        <f>bulgan!I58+Baynagt!I58+baynnuur!I58+bugat!I58+bureg!I58+gurvanbulag!I58+dashinchilen!I58+mogod!I58+orhon!I58+rashaant!I58+saihan!I58+selenge!I58+hangal!I58+'hishig-ondor'!I58+'hutag-ondor'!I58</f>
        <v>33205.267999999996</v>
      </c>
      <c r="J65" s="146">
        <f>bulgan!J58+Baynagt!J58+baynnuur!J58+bugat!J58+bureg!J58+gurvanbulag!J58+dashinchilen!J58+mogod!J58+orhon!J58+rashaant!J58+saihan!J58+selenge!J58+hangal!J58+'hishig-ondor'!J58+'hutag-ondor'!J58</f>
        <v>37404.769999999997</v>
      </c>
      <c r="K65" s="142">
        <f>bulgan!K58+Baynagt!K58+baynnuur!K58+bugat!K58+bureg!K58+gurvanbulag!K58+dashinchilen!K58+mogod!K58+orhon!K58+rashaant!K58+saihan!K58+selenge!K58+hangal!K58+'hishig-ondor'!K58+'hutag-ondor'!K58</f>
        <v>36771.800000000003</v>
      </c>
    </row>
    <row r="66" spans="1:11" ht="24.75" customHeight="1">
      <c r="A66" s="144">
        <v>67</v>
      </c>
      <c r="B66" s="148" t="s">
        <v>278</v>
      </c>
      <c r="C66" s="144" t="s">
        <v>295</v>
      </c>
      <c r="D66" s="145">
        <v>29522</v>
      </c>
      <c r="E66" s="145">
        <v>33186</v>
      </c>
      <c r="F66" s="145">
        <v>27957</v>
      </c>
      <c r="G66" s="145">
        <f>Baynagt!G59+baynnuur!G59+bugat!G59+bulgan!G59+bureg!G59+gurvanbulag!G59+dashinchilen!G59+mogod!G59+orhon!G59+rashaant!G59+saihan!G59+selenge!G59+teshig!G59+hangal!G59+'hishig-ondor'!G59+'hutag-ondor'!G59</f>
        <v>32224.9</v>
      </c>
      <c r="H66" s="145">
        <f>Baynagt!H59+baynnuur!H59+bugat!H59+bulgan!H59+bureg!H59+gurvanbulag!H59+dashinchilen!H59+mogod!H59+orhon!H59+rashaant!H59+saihan!H59+selenge!H59+teshig!H59+hangal!H59+'hishig-ondor'!H59+'hutag-ondor'!H59</f>
        <v>37713.399999999994</v>
      </c>
      <c r="I66" s="142">
        <f>bulgan!I59+Baynagt!I59+baynnuur!I59+bugat!I59+bureg!I59+gurvanbulag!I59+dashinchilen!I59+mogod!I59+orhon!I59+rashaant!I59+saihan!I59+selenge!I59+hangal!I59+'hishig-ondor'!I59+'hutag-ondor'!I59</f>
        <v>32473.8</v>
      </c>
      <c r="J66" s="142">
        <f>bulgan!J59+Baynagt!J59+baynnuur!J59+bugat!J59+bureg!J59+gurvanbulag!J59+dashinchilen!J59+mogod!J59+orhon!J59+rashaant!J59+saihan!J59+selenge!J59+hangal!J59+'hishig-ondor'!J59+'hutag-ondor'!J59</f>
        <v>36917.699999999997</v>
      </c>
      <c r="K66" s="142">
        <f>bulgan!K59+Baynagt!K59+baynnuur!K59+bugat!K59+bureg!K59+gurvanbulag!K59+dashinchilen!K59+mogod!K59+orhon!K59+rashaant!K59+saihan!K59+selenge!K59+hangal!K59+'hishig-ondor'!K59+'hutag-ondor'!K59</f>
        <v>36314.1</v>
      </c>
    </row>
    <row r="67" spans="1:11" ht="24.75" customHeight="1">
      <c r="A67" s="144">
        <v>68</v>
      </c>
      <c r="B67" s="148" t="s">
        <v>279</v>
      </c>
      <c r="C67" s="144" t="s">
        <v>295</v>
      </c>
      <c r="D67" s="149">
        <f>[1]Baynagt!D63+[1]baynnuur!D63+[1]bugat!D63+[1]bulgan!D63+[1]bureg!D63+[1]gurvanbulag!D63+[1]dashinchilen!D63+[1]mogod!D63+[1]orhon!D63+[1]saihan!D63+[1]selenge!D63+[1]teshig!D63+[1]hangal!D63+'[1]hishig-ondor'!D63+'[1]hutag-ondor'!D63+[1]rashaant!D63</f>
        <v>318.70000000000005</v>
      </c>
      <c r="E67" s="149">
        <f>[1]Baynagt!E63+[1]baynnuur!E63+[1]bugat!E63+[1]bulgan!E63+[1]bureg!E63+[1]gurvanbulag!E63+[1]dashinchilen!E63+[1]mogod!E63+[1]orhon!E63+[1]saihan!E63+[1]selenge!E63+[1]teshig!E63+[1]hangal!E63+'[1]hishig-ondor'!E63+'[1]hutag-ondor'!E63+[1]rashaant!E63</f>
        <v>329.3</v>
      </c>
      <c r="F67" s="150">
        <f>[1]Baynagt!F63+[1]baynnuur!F63+[1]bugat!F63+[1]bulgan!F63+[1]bureg!F63+[1]gurvanbulag!F63+[1]dashinchilen!F63+[1]mogod!F63+[1]orhon!F63+[1]saihan!F63+[1]selenge!F63+[1]teshig!F63+[1]hangal!F63+'[1]hishig-ondor'!F63+'[1]hutag-ondor'!F63+[1]rashaant!F63</f>
        <v>330.7</v>
      </c>
      <c r="G67" s="145">
        <f>Baynagt!G60+baynnuur!G60+bugat!G60+bulgan!G60+bureg!G60+gurvanbulag!G60+dashinchilen!G60+mogod!G60+orhon!G60+rashaant!G60+saihan!G60+selenge!G60+teshig!G60+hangal!G60+'hishig-ondor'!G60+'hutag-ondor'!G60</f>
        <v>646.29999999999995</v>
      </c>
      <c r="H67" s="145">
        <f>Baynagt!H60+baynnuur!H60+bugat!H60+bulgan!H60+bureg!H60+gurvanbulag!H60+dashinchilen!H60+mogod!H60+orhon!H60+rashaant!H60+saihan!H60+selenge!H60+teshig!H60+hangal!H60+'hishig-ondor'!H60+'hutag-ondor'!H60</f>
        <v>481.2</v>
      </c>
      <c r="I67" s="142">
        <f>bulgan!I60+Baynagt!I60+baynnuur!I60+bugat!I60+bureg!I60+gurvanbulag!I60+dashinchilen!I60+mogod!I60+orhon!I60+rashaant!I60+saihan!I60+selenge!I60+hangal!I60+'hishig-ondor'!I60+'hutag-ondor'!I60</f>
        <v>488.6</v>
      </c>
      <c r="J67" s="142">
        <f>bulgan!J60+Baynagt!J60+baynnuur!J60+bugat!J60+bureg!J60+gurvanbulag!J60+dashinchilen!J60+mogod!J60+orhon!J60+rashaant!J60+saihan!J60+selenge!J60+hangal!J60+'hishig-ondor'!J60+'hutag-ondor'!J60</f>
        <v>359</v>
      </c>
      <c r="K67" s="142">
        <f>bulgan!K60+Baynagt!K60+baynnuur!K60+bugat!K60+bureg!K60+gurvanbulag!K60+dashinchilen!K60+mogod!K60+orhon!K60+rashaant!K60+saihan!K60+selenge!K60+hangal!K60+'hishig-ondor'!K60+'hutag-ondor'!K60</f>
        <v>315.88000000000005</v>
      </c>
    </row>
    <row r="68" spans="1:11" ht="24.75" customHeight="1">
      <c r="A68" s="144">
        <v>69</v>
      </c>
      <c r="B68" s="148" t="s">
        <v>280</v>
      </c>
      <c r="C68" s="144" t="s">
        <v>295</v>
      </c>
      <c r="D68" s="149">
        <f>[1]Baynagt!D64+[1]baynnuur!D64+[1]bugat!D64+[1]bulgan!D64+[1]bureg!D64+[1]gurvanbulag!D64+[1]dashinchilen!D64+[1]mogod!D64+[1]orhon!D64+[1]saihan!D64+[1]selenge!D64+[1]teshig!D64+[1]hangal!D64+'[1]hishig-ondor'!D64+'[1]hutag-ondor'!D64+[1]rashaant!D64</f>
        <v>59626.200000000004</v>
      </c>
      <c r="E68" s="149">
        <f>[1]Baynagt!E64+[1]baynnuur!E64+[1]bugat!E64+[1]bulgan!E64+[1]bureg!E64+[1]gurvanbulag!E64+[1]dashinchilen!E64+[1]mogod!E64+[1]orhon!E64+[1]saihan!E64+[1]selenge!E64+[1]teshig!E64+[1]hangal!E64+'[1]hishig-ondor'!E64+'[1]hutag-ondor'!E64+[1]rashaant!E64</f>
        <v>48550.899999999994</v>
      </c>
      <c r="F68" s="149">
        <f>[1]Baynagt!F64+[1]baynnuur!F64+[1]bugat!F64+[1]bulgan!F64+[1]bureg!F64+[1]gurvanbulag!F64+[1]dashinchilen!F64+[1]mogod!F64+[1]orhon!F64+[1]saihan!F64+[1]selenge!F64+[1]teshig!F64+[1]hangal!F64+'[1]hishig-ondor'!F64+'[1]hutag-ondor'!F64+[1]rashaant!F64</f>
        <v>58878.400000000001</v>
      </c>
      <c r="G68" s="145">
        <f>Baynagt!G61+baynnuur!G61+bugat!G61+bulgan!G61+bureg!G61+gurvanbulag!G61+dashinchilen!G61+mogod!G61+orhon!G61+rashaant!G61+saihan!G61+selenge!G61+teshig!G61+hangal!G61+'hishig-ondor'!G61+'hutag-ondor'!G61</f>
        <v>325.2</v>
      </c>
      <c r="H68" s="147">
        <f>Baynagt!H61+baynnuur!H61+bugat!H61+bulgan!H61+bureg!H61+gurvanbulag!H61+dashinchilen!H61+mogod!H61+orhon!H61+rashaant!H61+saihan!H61+selenge!H61+teshig!H61+hangal!H61+'hishig-ondor'!H61+'hutag-ondor'!H61</f>
        <v>270.69000000000005</v>
      </c>
      <c r="I68" s="142">
        <f>bulgan!I61+Baynagt!I61+baynnuur!I61+bugat!I61+bureg!I61+gurvanbulag!I61+dashinchilen!I61+mogod!I61+orhon!I61+rashaant!I61+saihan!I61+selenge!I61+hangal!I61+'hishig-ondor'!I61+'hutag-ondor'!I61</f>
        <v>242.88499999999999</v>
      </c>
      <c r="J68" s="142">
        <f>bulgan!J61+Baynagt!J61+baynnuur!J61+bugat!J61+bureg!J61+gurvanbulag!J61+dashinchilen!J61+mogod!J61+orhon!J61+rashaant!J61+saihan!J61+selenge!J61+hangal!J61+'hishig-ondor'!J61+'hutag-ondor'!J61</f>
        <v>128.11199999999999</v>
      </c>
      <c r="K68" s="142">
        <f>bulgan!K61+Baynagt!K61+baynnuur!K61+bugat!K61+bureg!K61+gurvanbulag!K61+dashinchilen!K61+mogod!K61+orhon!K61+rashaant!K61+saihan!K61+selenge!K61+hangal!K61+'hishig-ondor'!K61+'hutag-ondor'!K61</f>
        <v>142.68299999999999</v>
      </c>
    </row>
    <row r="69" spans="1:11" ht="24.75" customHeight="1">
      <c r="A69" s="144">
        <v>70</v>
      </c>
      <c r="B69" s="148" t="s">
        <v>281</v>
      </c>
      <c r="C69" s="144" t="s">
        <v>296</v>
      </c>
      <c r="D69" s="149">
        <f>[1]Baynagt!D65+[1]baynnuur!D65+[1]bugat!D65+[1]bulgan!D65+[1]bureg!D65+[1]gurvanbulag!D65+[1]dashinchilen!D65+[1]mogod!D65+[1]orhon!D65+[1]saihan!D65+[1]selenge!D65+[1]teshig!D65+[1]hangal!D65+'[1]hishig-ondor'!D65+'[1]hutag-ondor'!D65+[1]rashaant!D65</f>
        <v>48427.1</v>
      </c>
      <c r="E69" s="149">
        <f>[1]Baynagt!E65+[1]baynnuur!E65+[1]bugat!E65+[1]bulgan!E65+[1]bureg!E65+[1]gurvanbulag!E65+[1]dashinchilen!E65+[1]mogod!E65+[1]orhon!E65+[1]saihan!E65+[1]selenge!E65+[1]teshig!E65+[1]hangal!E65+'[1]hishig-ondor'!E65+'[1]hutag-ondor'!E65+[1]rashaant!E65</f>
        <v>36422.399999999994</v>
      </c>
      <c r="F69" s="149">
        <f>[1]Baynagt!F65+[1]baynnuur!F65+[1]bugat!F65+[1]bulgan!F65+[1]bureg!F65+[1]gurvanbulag!F65+[1]dashinchilen!F65+[1]mogod!F65+[1]orhon!F65+[1]saihan!F65+[1]selenge!F65+[1]teshig!F65+[1]hangal!F65+'[1]hishig-ondor'!F65+'[1]hutag-ondor'!F65+[1]rashaant!F65</f>
        <v>44743</v>
      </c>
      <c r="G69" s="145">
        <f>Baynagt!G62+baynnuur!G62+bugat!G62+bulgan!G62+bureg!G62+gurvanbulag!G62+dashinchilen!G62+mogod!G62+orhon!G62+rashaant!G62+saihan!G62+selenge!G62+teshig!G62+hangal!G62+'hishig-ondor'!G62+'hutag-ondor'!G62</f>
        <v>53384</v>
      </c>
      <c r="H69" s="147">
        <f>Baynagt!H62+baynnuur!H62+bugat!H62+bulgan!H62+bureg!H62+gurvanbulag!H62+dashinchilen!H62+mogod!H62+orhon!H62+rashaant!H62+saihan!H62+selenge!H62+teshig!H62+hangal!H62+'hishig-ondor'!H62+'hutag-ondor'!H62</f>
        <v>37308.941999999995</v>
      </c>
      <c r="I69" s="142">
        <f>bulgan!I62+Baynagt!I62+baynnuur!I62+bugat!I62+bureg!I62+gurvanbulag!I62+dashinchilen!I62+mogod!I62+orhon!I62+rashaant!I62+saihan!I62+selenge!I62+hangal!I62+'hishig-ondor'!I62+'hutag-ondor'!I62</f>
        <v>102249.09999999999</v>
      </c>
      <c r="J69" s="146">
        <f>bulgan!J62+Baynagt!J62+baynnuur!J62+bugat!J62+bureg!J62+gurvanbulag!J62+dashinchilen!J62+mogod!J62+orhon!J62+rashaant!J62+saihan!J62+selenge!J62+hangal!J62+'hishig-ondor'!J62+'hutag-ondor'!J62</f>
        <v>50956.59</v>
      </c>
      <c r="K69" s="142">
        <f>bulgan!K62+Baynagt!K62+baynnuur!K62+bugat!K62+bureg!K62+gurvanbulag!K62+dashinchilen!K62+mogod!K62+orhon!K62+rashaant!K62+saihan!K62+selenge!K62+hangal!K62+'hishig-ondor'!K62+'hutag-ondor'!K62</f>
        <v>109989</v>
      </c>
    </row>
    <row r="70" spans="1:11" ht="24.75" customHeight="1">
      <c r="A70" s="144">
        <v>71</v>
      </c>
      <c r="B70" s="148" t="s">
        <v>278</v>
      </c>
      <c r="C70" s="144" t="s">
        <v>296</v>
      </c>
      <c r="D70" s="149">
        <f>[1]Baynagt!D66+[1]baynnuur!D66+[1]bugat!D66+[1]bulgan!D66+[1]bureg!D66+[1]gurvanbulag!D66+[1]dashinchilen!D66+[1]mogod!D66+[1]orhon!D66+[1]saihan!D66+[1]selenge!D66+[1]teshig!D66+[1]hangal!D66+'[1]hishig-ondor'!D66+'[1]hutag-ondor'!D66+[1]rashaant!D66</f>
        <v>8136.2000000000007</v>
      </c>
      <c r="E70" s="149">
        <f>[1]Baynagt!E66+[1]baynnuur!E66+[1]bugat!E66+[1]bulgan!E66+[1]bureg!E66+[1]gurvanbulag!E66+[1]dashinchilen!E66+[1]mogod!E66+[1]orhon!E66+[1]saihan!E66+[1]selenge!E66+[1]teshig!E66+[1]hangal!E66+'[1]hishig-ondor'!E66+'[1]hutag-ondor'!E66+[1]rashaant!E66</f>
        <v>8251.5</v>
      </c>
      <c r="F70" s="149">
        <f>[1]Baynagt!F66+[1]baynnuur!F66+[1]bugat!F66+[1]bulgan!F66+[1]bureg!F66+[1]gurvanbulag!F66+[1]dashinchilen!F66+[1]mogod!F66+[1]orhon!F66+[1]saihan!F66+[1]selenge!F66+[1]teshig!F66+[1]hangal!F66+'[1]hishig-ondor'!F66+'[1]hutag-ondor'!F66+[1]rashaant!F66</f>
        <v>9005</v>
      </c>
      <c r="G70" s="145">
        <f>Baynagt!G63+baynnuur!G63+bugat!G63+bulgan!G63+bureg!G63+gurvanbulag!G63+dashinchilen!G63+mogod!G63+orhon!G63+rashaant!G63+saihan!G63+selenge!G63+teshig!G63+hangal!G63+'hishig-ondor'!G63+'hutag-ondor'!G63</f>
        <v>47677.3</v>
      </c>
      <c r="H70" s="145">
        <f>Baynagt!H63+baynnuur!H63+bugat!H63+bulgan!H63+bureg!H63+gurvanbulag!H63+dashinchilen!H63+mogod!H63+orhon!H63+rashaant!H63+saihan!H63+selenge!H63+teshig!H63+hangal!H63+'hishig-ondor'!H63+'hutag-ondor'!H63</f>
        <v>28961.1</v>
      </c>
      <c r="I70" s="142">
        <f>bulgan!I63+Baynagt!I63+baynnuur!I63+bugat!I63+bureg!I63+gurvanbulag!I63+dashinchilen!I63+mogod!I63+orhon!I63+rashaant!I63+saihan!I63+selenge!I63+hangal!I63+'hishig-ondor'!I63+'hutag-ondor'!I63</f>
        <v>89368.700000000012</v>
      </c>
      <c r="J70" s="142">
        <f>bulgan!J63+Baynagt!J63+baynnuur!J63+bugat!J63+bureg!J63+gurvanbulag!J63+dashinchilen!J63+mogod!J63+orhon!J63+rashaant!J63+saihan!J63+selenge!J63+hangal!J63+'hishig-ondor'!J63+'hutag-ondor'!J63</f>
        <v>42381.599999999999</v>
      </c>
      <c r="K70" s="142">
        <f>bulgan!K63+Baynagt!K63+baynnuur!K63+bugat!K63+bureg!K63+gurvanbulag!K63+dashinchilen!K63+mogod!K63+orhon!K63+rashaant!K63+saihan!K63+selenge!K63+hangal!K63+'hishig-ondor'!K63+'hutag-ondor'!K63</f>
        <v>99246.399999999994</v>
      </c>
    </row>
    <row r="71" spans="1:11" ht="24.75" customHeight="1">
      <c r="A71" s="144">
        <v>72</v>
      </c>
      <c r="B71" s="148" t="s">
        <v>279</v>
      </c>
      <c r="C71" s="144" t="s">
        <v>296</v>
      </c>
      <c r="D71" s="149">
        <f>[1]Baynagt!D67+[1]baynnuur!D67+[1]bugat!D67+[1]bulgan!D67+[1]bureg!D67+[1]gurvanbulag!D67+[1]dashinchilen!D67+[1]mogod!D67+[1]orhon!D67+[1]saihan!D67+[1]selenge!D67+[1]teshig!D67+[1]hangal!D67+'[1]hishig-ondor'!D67+'[1]hutag-ondor'!D67+[1]rashaant!D67</f>
        <v>3042.7000000000003</v>
      </c>
      <c r="E71" s="149">
        <f>[1]Baynagt!E67+[1]baynnuur!E67+[1]bugat!E67+[1]bulgan!E67+[1]bureg!E67+[1]gurvanbulag!E67+[1]dashinchilen!E67+[1]mogod!E67+[1]orhon!E67+[1]saihan!E67+[1]selenge!E67+[1]teshig!E67+[1]hangal!E67+'[1]hishig-ondor'!E67+'[1]hutag-ondor'!E67+[1]rashaant!E67</f>
        <v>3217</v>
      </c>
      <c r="F71" s="149">
        <f>[1]Baynagt!F67+[1]baynnuur!F67+[1]bugat!F67+[1]bulgan!F67+[1]bureg!F67+[1]gurvanbulag!F67+[1]dashinchilen!F67+[1]mogod!F67+[1]orhon!F67+[1]saihan!F67+[1]selenge!F67+[1]teshig!F67+[1]hangal!F67+'[1]hishig-ondor'!F67+'[1]hutag-ondor'!F67+[1]rashaant!F67</f>
        <v>3980.4</v>
      </c>
      <c r="G71" s="147">
        <f>Baynagt!G64+baynnuur!G64+bugat!G64+bulgan!G64+bureg!G64+gurvanbulag!G64+dashinchilen!G64+mogod!G64+orhon!G64+rashaant!G64+saihan!G64+selenge!G64+teshig!G64+hangal!G64+'hishig-ondor'!G64+'hutag-ondor'!G64</f>
        <v>7164.2100000000009</v>
      </c>
      <c r="H71" s="147">
        <f>Baynagt!H64+baynnuur!H64+bugat!H64+bulgan!H64+bureg!H64+gurvanbulag!H64+dashinchilen!H64+mogod!H64+orhon!H64+rashaant!H64+saihan!H64+selenge!H64+teshig!H64+hangal!H64+'hishig-ondor'!H64+'hutag-ondor'!H64</f>
        <v>5124.8450000000003</v>
      </c>
      <c r="I71" s="142">
        <f>bulgan!I64+Baynagt!I64+baynnuur!I64+bugat!I64+bureg!I64+gurvanbulag!I64+dashinchilen!I64+mogod!I64+orhon!I64+rashaant!I64+saihan!I64+selenge!I64+hangal!I64+'hishig-ondor'!I64+'hutag-ondor'!I64</f>
        <v>9667.06</v>
      </c>
      <c r="J71" s="142">
        <f>bulgan!J64+Baynagt!J64+baynnuur!J64+bugat!J64+bureg!J64+gurvanbulag!J64+dashinchilen!J64+mogod!J64+orhon!J64+rashaant!J64+saihan!J64+selenge!J64+hangal!J64+'hishig-ondor'!J64+'hutag-ondor'!J64</f>
        <v>6826.07</v>
      </c>
      <c r="K71" s="142">
        <f>bulgan!K64+Baynagt!K64+baynnuur!K64+bugat!K64+bureg!K64+gurvanbulag!K64+dashinchilen!K64+mogod!K64+orhon!K64+rashaant!K64+saihan!K64+selenge!K64+hangal!K64+'hishig-ondor'!K64+'hutag-ondor'!K64</f>
        <v>8528.9</v>
      </c>
    </row>
    <row r="72" spans="1:11" ht="24.75" customHeight="1">
      <c r="A72" s="144">
        <v>73</v>
      </c>
      <c r="B72" s="148" t="s">
        <v>280</v>
      </c>
      <c r="C72" s="144" t="s">
        <v>296</v>
      </c>
      <c r="D72" s="145">
        <v>3917.4</v>
      </c>
      <c r="E72" s="145">
        <v>3620.9</v>
      </c>
      <c r="F72" s="145">
        <v>4166.2</v>
      </c>
      <c r="G72" s="145">
        <f>Baynagt!G65+baynnuur!G65+bugat!G65+bulgan!G65+bureg!G65+gurvanbulag!G65+dashinchilen!G65+mogod!G65+orhon!G65+rashaant!G65+saihan!G65+selenge!G65+teshig!G65+hangal!G65+'hishig-ondor'!G65+'hutag-ondor'!G65</f>
        <v>3856.2</v>
      </c>
      <c r="H72" s="147">
        <f>Baynagt!H65+baynnuur!H65+bugat!H65+bulgan!H65+bureg!H65+gurvanbulag!H65+dashinchilen!H65+mogod!H65+orhon!H65+rashaant!H65+saihan!H65+selenge!H65+teshig!H65+hangal!H65+'hishig-ondor'!H65+'hutag-ondor'!H65</f>
        <v>2126.5490000000004</v>
      </c>
      <c r="I72" s="142">
        <f>bulgan!I65+Baynagt!I65+baynnuur!I65+bugat!I65+bureg!I65+gurvanbulag!I65+dashinchilen!I65+mogod!I65+orhon!I65+rashaant!I65+saihan!I65+selenge!I65+hangal!I65+'hishig-ondor'!I65+'hutag-ondor'!I65</f>
        <v>3213.37</v>
      </c>
      <c r="J72" s="142">
        <f>bulgan!J65+Baynagt!J65+baynnuur!J65+bugat!J65+bureg!J65+gurvanbulag!J65+dashinchilen!J65+mogod!J65+orhon!J65+rashaant!J65+saihan!J65+selenge!J65+hangal!J65+'hishig-ondor'!J65+'hutag-ondor'!J65</f>
        <v>1748.9500000000003</v>
      </c>
      <c r="K72" s="142">
        <f>bulgan!K65+Baynagt!K65+baynnuur!K65+bugat!K65+bureg!K65+gurvanbulag!K65+dashinchilen!K65+mogod!K65+orhon!K65+rashaant!K65+saihan!K65+selenge!K65+hangal!K65+'hishig-ondor'!K65+'hutag-ondor'!K65</f>
        <v>2213.6999999999998</v>
      </c>
    </row>
    <row r="73" spans="1:11" ht="24.75" customHeight="1">
      <c r="A73" s="144">
        <v>74</v>
      </c>
      <c r="B73" s="148" t="s">
        <v>282</v>
      </c>
      <c r="C73" s="144" t="s">
        <v>296</v>
      </c>
      <c r="D73" s="145">
        <v>107504</v>
      </c>
      <c r="E73" s="145">
        <v>99660</v>
      </c>
      <c r="F73" s="145">
        <v>96879</v>
      </c>
      <c r="G73" s="145">
        <f>Baynagt!G66+baynnuur!G66+bugat!G66+bulgan!G66+bureg!G66+gurvanbulag!G66+dashinchilen!G66+mogod!G66+orhon!G66+rashaant!G66+saihan!G66+selenge!G66+teshig!G66+hangal!G66+'hishig-ondor'!G66+'hutag-ondor'!G66</f>
        <v>94678.10000000002</v>
      </c>
      <c r="H73" s="145">
        <f>Baynagt!H66+baynnuur!H66+bugat!H66+bulgan!H66+bureg!H66+gurvanbulag!H66+dashinchilen!H66+mogod!H66+orhon!H66+rashaant!H66+saihan!H66+selenge!H66+teshig!H66+hangal!H66+'hishig-ondor'!H66+'hutag-ondor'!H66</f>
        <v>86569.1</v>
      </c>
      <c r="I73" s="142">
        <v>101915</v>
      </c>
      <c r="J73" s="142">
        <v>43349.3</v>
      </c>
      <c r="K73" s="142">
        <v>88309</v>
      </c>
    </row>
    <row r="74" spans="1:11" ht="24.75" customHeight="1">
      <c r="A74" s="144">
        <v>75</v>
      </c>
      <c r="B74" s="148" t="s">
        <v>283</v>
      </c>
      <c r="C74" s="144" t="s">
        <v>57</v>
      </c>
      <c r="D74" s="145">
        <v>1470</v>
      </c>
      <c r="E74" s="145">
        <v>1094</v>
      </c>
      <c r="F74" s="145">
        <v>1071</v>
      </c>
      <c r="G74" s="145">
        <f>Baynagt!G67+baynnuur!G67+bugat!G67+bulgan!G67+bureg!G67+gurvanbulag!G67+dashinchilen!G67+mogod!G67+orhon!G67+rashaant!G67+saihan!G67+selenge!G67+teshig!G67+hangal!G67+'hishig-ondor'!G67+'hutag-ondor'!G67</f>
        <v>1025</v>
      </c>
      <c r="H74" s="145">
        <f>Baynagt!H67+baynnuur!H67+bugat!H67+bulgan!H67+bureg!H67+gurvanbulag!H67+dashinchilen!H67+mogod!H67+orhon!H67+rashaant!H67+saihan!H67+selenge!H67+teshig!H67+hangal!H67+'hishig-ondor'!H67+'hutag-ondor'!H67</f>
        <v>967</v>
      </c>
      <c r="I74" s="142">
        <v>752</v>
      </c>
      <c r="J74" s="142">
        <v>613</v>
      </c>
      <c r="K74" s="142">
        <v>561</v>
      </c>
    </row>
    <row r="75" spans="1:11" ht="22.5" customHeight="1">
      <c r="A75" s="144">
        <v>76</v>
      </c>
      <c r="B75" s="148" t="s">
        <v>284</v>
      </c>
      <c r="C75" s="144" t="s">
        <v>57</v>
      </c>
      <c r="D75" s="145">
        <v>22</v>
      </c>
      <c r="E75" s="145">
        <v>22</v>
      </c>
      <c r="F75" s="145">
        <v>22</v>
      </c>
      <c r="G75" s="145">
        <f>Baynagt!G68+baynnuur!G68+bugat!G68+bulgan!G68+bureg!G68+gurvanbulag!G68+dashinchilen!G68+mogod!G68+orhon!G68+rashaant!G68+saihan!G68+selenge!G68+teshig!G68+hangal!G68+'hishig-ondor'!G68+'hutag-ondor'!G68</f>
        <v>22</v>
      </c>
      <c r="H75" s="145">
        <f>Baynagt!H68+baynnuur!H68+bugat!H68+bulgan!H68+bureg!H68+gurvanbulag!H68+dashinchilen!H68+mogod!H68+orhon!H68+rashaant!H68+saihan!H68+selenge!H68+teshig!H68+hangal!H68+'hishig-ondor'!H68+'hutag-ondor'!H68</f>
        <v>22</v>
      </c>
      <c r="I75" s="142">
        <f>bulgan!I68+Baynagt!I68+baynnuur!I68+bugat!I68+bureg!I68+gurvanbulag!I68+dashinchilen!I68+mogod!I68+orhon!I68+rashaant!I68+saihan!I68+selenge!I68+hangal!I68+'hishig-ondor'!I68+'hutag-ondor'!I68</f>
        <v>21</v>
      </c>
      <c r="J75" s="142">
        <f>bulgan!J68+Baynagt!J68+baynnuur!J68+bugat!J68+bureg!J68+gurvanbulag!J68+dashinchilen!J68+mogod!J68+orhon!J68+rashaant!J68+saihan!J68+selenge!J68+hangal!J68+'hishig-ondor'!J68+'hutag-ondor'!J68</f>
        <v>20</v>
      </c>
      <c r="K75" s="142">
        <f>bulgan!K68+Baynagt!K68+baynnuur!K68+bugat!K68+bureg!K68+gurvanbulag!K68+dashinchilen!K68+mogod!K68+orhon!K68+rashaant!K68+saihan!K68+selenge!K68+hangal!K68+'hishig-ondor'!K68+'hutag-ondor'!K68</f>
        <v>21</v>
      </c>
    </row>
    <row r="76" spans="1:11" ht="28.5" customHeight="1">
      <c r="A76" s="144">
        <v>77</v>
      </c>
      <c r="B76" s="148" t="s">
        <v>103</v>
      </c>
      <c r="C76" s="144" t="s">
        <v>57</v>
      </c>
      <c r="D76" s="145">
        <v>9852</v>
      </c>
      <c r="E76" s="145">
        <v>9418</v>
      </c>
      <c r="F76" s="145">
        <v>9212</v>
      </c>
      <c r="G76" s="145">
        <f>Baynagt!G69+baynnuur!G69+bugat!G69+bulgan!G69+bureg!G69+gurvanbulag!G69+dashinchilen!G69+mogod!G69+orhon!G69+rashaant!G69+saihan!G69+selenge!G69+teshig!G69+hangal!G69+'hishig-ondor'!G69+'hutag-ondor'!G69</f>
        <v>9056</v>
      </c>
      <c r="H76" s="145">
        <f>Baynagt!H69+baynnuur!H69+bugat!H69+bulgan!H69+bureg!H69+gurvanbulag!H69+dashinchilen!H69+mogod!H69+orhon!H69+rashaant!H69+saihan!H69+selenge!H69+teshig!H69+hangal!H69+'hishig-ondor'!H69+'hutag-ondor'!H69</f>
        <v>9381</v>
      </c>
      <c r="I76" s="142">
        <f>bulgan!I69+Baynagt!I69+baynnuur!I69+bugat!I69+bureg!I69+gurvanbulag!I69+dashinchilen!I69+mogod!I69+orhon!I69+rashaant!I69+saihan!I69+selenge!I69+hangal!I69+'hishig-ondor'!I69+'hutag-ondor'!I69</f>
        <v>9190</v>
      </c>
      <c r="J76" s="142">
        <f>bulgan!J69+Baynagt!J69+baynnuur!J69+bugat!J69+bureg!J69+gurvanbulag!J69+dashinchilen!J69+mogod!J69+orhon!J69+rashaant!J69+saihan!J69+selenge!J69+hangal!J69+'hishig-ondor'!J69+'hutag-ondor'!J69</f>
        <v>9271</v>
      </c>
      <c r="K76" s="142">
        <f>bulgan!K69+Baynagt!K69+baynnuur!K69+bugat!K69+bureg!K69+gurvanbulag!K69+dashinchilen!K69+mogod!K69+orhon!K69+rashaant!K69+saihan!K69+selenge!K69+hangal!K69+'hishig-ondor'!K69+'hutag-ondor'!K69</f>
        <v>9407</v>
      </c>
    </row>
    <row r="77" spans="1:11" ht="25.5" customHeight="1">
      <c r="A77" s="144">
        <v>78</v>
      </c>
      <c r="B77" s="148" t="s">
        <v>104</v>
      </c>
      <c r="C77" s="144" t="s">
        <v>57</v>
      </c>
      <c r="D77" s="145">
        <v>556</v>
      </c>
      <c r="E77" s="145">
        <v>572</v>
      </c>
      <c r="F77" s="145">
        <v>561</v>
      </c>
      <c r="G77" s="145">
        <f>Baynagt!G70+baynnuur!G70+bugat!G70+bulgan!G70+bureg!G70+gurvanbulag!G70+dashinchilen!G70+mogod!G70+orhon!G70+rashaant!G70+saihan!G70+selenge!G70+teshig!G70+hangal!G70+'hishig-ondor'!G70+'hutag-ondor'!G70</f>
        <v>551</v>
      </c>
      <c r="H77" s="145">
        <f>Baynagt!H70+baynnuur!H70+bugat!H70+bulgan!H70+bureg!H70+gurvanbulag!H70+dashinchilen!H70+mogod!H70+orhon!H70+rashaant!H70+saihan!H70+selenge!H70+teshig!H70+hangal!H70+'hishig-ondor'!H70+'hutag-ondor'!H70</f>
        <v>555</v>
      </c>
      <c r="I77" s="142">
        <f>bulgan!I70+Baynagt!I70+baynnuur!I70+bugat!I70+bureg!I70+gurvanbulag!I70+dashinchilen!I70+mogod!I70+orhon!I70+rashaant!I70+saihan!I70+selenge!I70+hangal!I70+'hishig-ondor'!I70+'hutag-ondor'!I70</f>
        <v>542</v>
      </c>
      <c r="J77" s="142">
        <f>bulgan!J70+Baynagt!J70+baynnuur!J70+bugat!J70+bureg!J70+gurvanbulag!J70+dashinchilen!J70+mogod!J70+orhon!J70+rashaant!J70+saihan!J70+selenge!J70+hangal!J70+'hishig-ondor'!J70+'hutag-ondor'!J70</f>
        <v>565</v>
      </c>
      <c r="K77" s="142">
        <f>bulgan!K70+Baynagt!K70+baynnuur!K70+bugat!K70+bureg!K70+gurvanbulag!K70+dashinchilen!K70+mogod!K70+orhon!K70+rashaant!K70+saihan!K70+selenge!K70+hangal!K70+'hishig-ondor'!K70+'hutag-ondor'!K70</f>
        <v>551</v>
      </c>
    </row>
    <row r="78" spans="1:11" ht="24.75" customHeight="1">
      <c r="A78" s="144">
        <v>79</v>
      </c>
      <c r="B78" s="148" t="s">
        <v>285</v>
      </c>
      <c r="C78" s="144" t="s">
        <v>57</v>
      </c>
      <c r="D78" s="145">
        <v>51</v>
      </c>
      <c r="E78" s="145">
        <v>52</v>
      </c>
      <c r="F78" s="145">
        <v>53</v>
      </c>
      <c r="G78" s="145">
        <f>Baynagt!G71+baynnuur!G71+bugat!G71+bulgan!G71+bureg!G71+gurvanbulag!G71+dashinchilen!G71+mogod!G71+orhon!G71+rashaant!G71+saihan!G71+selenge!G71+teshig!G71+hangal!G71+'hishig-ondor'!G71+'hutag-ondor'!G71</f>
        <v>25</v>
      </c>
      <c r="H78" s="145">
        <f>Baynagt!H71+baynnuur!H71+bugat!H71+bulgan!H71+bureg!H71+gurvanbulag!H71+dashinchilen!H71+mogod!H71+orhon!H71+rashaant!H71+saihan!H71+selenge!H71+teshig!H71+hangal!H71+'hishig-ondor'!H71+'hutag-ondor'!H71</f>
        <v>25</v>
      </c>
      <c r="I78" s="142">
        <f>bulgan!I71+Baynagt!I71+baynnuur!I71+bugat!I71+bureg!I71+gurvanbulag!I71+dashinchilen!I71+mogod!I71+orhon!I71+rashaant!I71+saihan!I71+selenge!I71+hangal!I71+'hishig-ondor'!I71+'hutag-ondor'!I71</f>
        <v>53</v>
      </c>
      <c r="J78" s="142">
        <f>bulgan!J71+Baynagt!J71+baynnuur!J71+bugat!J71+bureg!J71+gurvanbulag!J71+dashinchilen!J71+mogod!J71+orhon!J71+rashaant!J71+saihan!J71+selenge!J71+hangal!J71+'hishig-ondor'!J71+'hutag-ondor'!J71</f>
        <v>54</v>
      </c>
      <c r="K78" s="142">
        <f>bulgan!K71+Baynagt!K71+baynnuur!K71+bugat!K71+bureg!K71+gurvanbulag!K71+dashinchilen!K71+mogod!K71+orhon!K71+rashaant!K71+saihan!K71+selenge!K71+hangal!K71+'hishig-ondor'!K71+'hutag-ondor'!K71</f>
        <v>66</v>
      </c>
    </row>
    <row r="79" spans="1:11" ht="24.75" customHeight="1">
      <c r="A79" s="144">
        <v>80</v>
      </c>
      <c r="B79" s="148" t="s">
        <v>286</v>
      </c>
      <c r="C79" s="144" t="s">
        <v>57</v>
      </c>
      <c r="D79" s="145">
        <v>101</v>
      </c>
      <c r="E79" s="145">
        <v>108</v>
      </c>
      <c r="F79" s="145">
        <v>101</v>
      </c>
      <c r="G79" s="145">
        <f>Baynagt!G72+baynnuur!G72+bugat!G72+bulgan!G72+bureg!G72+gurvanbulag!G72+dashinchilen!G72+mogod!G72+orhon!G72+rashaant!G72+saihan!G72+selenge!G72+teshig!G72+hangal!G72+'hishig-ondor'!G72+'hutag-ondor'!G72</f>
        <v>103</v>
      </c>
      <c r="H79" s="145">
        <f>Baynagt!H72+baynnuur!H72+bugat!H72+bulgan!H72+bureg!H72+gurvanbulag!H72+dashinchilen!H72+mogod!H72+orhon!H72+rashaant!H72+saihan!H72+selenge!H72+teshig!H72+hangal!H72+'hishig-ondor'!H72+'hutag-ondor'!H72</f>
        <v>108</v>
      </c>
      <c r="I79" s="142">
        <f>bulgan!I72+Baynagt!I72+baynnuur!I72+bugat!I72+bureg!I72+gurvanbulag!I72+dashinchilen!I72+mogod!I72+orhon!I72+rashaant!I72+saihan!I72+selenge!I72+hangal!I72+'hishig-ondor'!I72+'hutag-ondor'!I72</f>
        <v>118</v>
      </c>
      <c r="J79" s="142">
        <f>bulgan!J72+Baynagt!J72+baynnuur!J72+bugat!J72+bureg!J72+gurvanbulag!J72+dashinchilen!J72+mogod!J72+orhon!J72+rashaant!J72+saihan!J72+selenge!J72+hangal!J72+'hishig-ondor'!J72+'hutag-ondor'!J72</f>
        <v>119</v>
      </c>
      <c r="K79" s="142">
        <f>bulgan!K72+Baynagt!K72+baynnuur!K72+bugat!K72+bureg!K72+gurvanbulag!K72+dashinchilen!K72+mogod!K72+orhon!K72+rashaant!K72+saihan!K72+selenge!K72+hangal!K72+'hishig-ondor'!K72+'hutag-ondor'!K72</f>
        <v>109</v>
      </c>
    </row>
    <row r="80" spans="1:11" ht="24.75" customHeight="1">
      <c r="A80" s="144">
        <v>81</v>
      </c>
      <c r="B80" s="148" t="s">
        <v>287</v>
      </c>
      <c r="C80" s="144" t="s">
        <v>57</v>
      </c>
      <c r="D80" s="145">
        <v>364</v>
      </c>
      <c r="E80" s="145">
        <v>350</v>
      </c>
      <c r="F80" s="145">
        <v>337</v>
      </c>
      <c r="G80" s="145">
        <f>Baynagt!G73+baynnuur!G73+bugat!G73+bulgan!G73+bureg!G73+gurvanbulag!G73+dashinchilen!G73+mogod!G73+orhon!G73+rashaant!G73+saihan!G73+selenge!G73+teshig!G73+hangal!G73+'hishig-ondor'!G73+'hutag-ondor'!G73</f>
        <v>330</v>
      </c>
      <c r="H80" s="145">
        <f>Baynagt!H73+baynnuur!H73+bugat!H73+bulgan!H73+bureg!H73+gurvanbulag!H73+dashinchilen!H73+mogod!H73+orhon!H73+rashaant!H73+saihan!H73+selenge!H73+teshig!H73+hangal!H73+'hishig-ondor'!H73+'hutag-ondor'!H73</f>
        <v>331</v>
      </c>
      <c r="I80" s="142">
        <f>bulgan!I73+Baynagt!I73+baynnuur!I73+bugat!I73+bureg!I73+gurvanbulag!I73+dashinchilen!I73+mogod!I73+orhon!I73+rashaant!I73+saihan!I73+selenge!I73+hangal!I73+'hishig-ondor'!I73+'hutag-ondor'!I73</f>
        <v>288</v>
      </c>
      <c r="J80" s="142">
        <f>bulgan!J73+Baynagt!J73+baynnuur!J73+bugat!J73+bureg!J73+gurvanbulag!J73+dashinchilen!J73+mogod!J73+orhon!J73+rashaant!J73+saihan!J73+selenge!J73+hangal!J73+'hishig-ondor'!J73+'hutag-ondor'!J73</f>
        <v>304</v>
      </c>
      <c r="K80" s="142">
        <f>bulgan!K73+Baynagt!K73+baynnuur!K73+bugat!K73+bureg!K73+gurvanbulag!K73+dashinchilen!K73+mogod!K73+orhon!K73+rashaant!K73+saihan!K73+selenge!K73+hangal!K73+'hishig-ondor'!K73+'hutag-ondor'!K73</f>
        <v>293</v>
      </c>
    </row>
    <row r="81" spans="1:12" ht="24.75" customHeight="1">
      <c r="A81" s="144">
        <v>82</v>
      </c>
      <c r="B81" s="148" t="s">
        <v>139</v>
      </c>
      <c r="C81" s="144" t="s">
        <v>57</v>
      </c>
      <c r="D81" s="145">
        <v>11</v>
      </c>
      <c r="E81" s="145">
        <v>18</v>
      </c>
      <c r="F81" s="145">
        <v>17</v>
      </c>
      <c r="G81" s="145">
        <f>Baynagt!G74+baynnuur!G74+bugat!G74+bulgan!G74+bureg!G74+gurvanbulag!G74+dashinchilen!G74+mogod!G74+orhon!G74+rashaant!G74+saihan!G74+selenge!G74+teshig!G74+hangal!G74+'hishig-ondor'!G74+'hutag-ondor'!G74</f>
        <v>21</v>
      </c>
      <c r="H81" s="145">
        <f>Baynagt!H74+baynnuur!H74+bugat!H74+bulgan!H74+bureg!H74+gurvanbulag!H74+dashinchilen!H74+mogod!H74+orhon!H74+rashaant!H74+saihan!H74+selenge!H74+teshig!H74+hangal!H74+'hishig-ondor'!H74+'hutag-ondor'!H74</f>
        <v>15</v>
      </c>
      <c r="I81" s="142">
        <f>bulgan!I74+Baynagt!I74+baynnuur!I74+bugat!I74+bureg!I74+gurvanbulag!I74+dashinchilen!I74+mogod!I74+orhon!I74+rashaant!I74+saihan!I74+selenge!I74+hangal!I74+'hishig-ondor'!I74+'hutag-ondor'!I74</f>
        <v>9</v>
      </c>
      <c r="J81" s="142">
        <f>bulgan!J74+Baynagt!J74+baynnuur!J74+bugat!J74+bureg!J74+gurvanbulag!J74+dashinchilen!J74+mogod!J74+orhon!J74+rashaant!J74+saihan!J74+selenge!J74+hangal!J74+'hishig-ondor'!J74+'hutag-ondor'!J74</f>
        <v>8</v>
      </c>
      <c r="K81" s="142">
        <f>bulgan!K74+Baynagt!K74+baynnuur!K74+bugat!K74+bureg!K74+gurvanbulag!K74+dashinchilen!K74+mogod!K74+orhon!K74+rashaant!K74+saihan!K74+selenge!K74+hangal!K74+'hishig-ondor'!K74+'hutag-ondor'!K74</f>
        <v>12</v>
      </c>
    </row>
    <row r="82" spans="1:12" ht="31.5" customHeight="1">
      <c r="A82" s="144">
        <v>83</v>
      </c>
      <c r="B82" s="148" t="s">
        <v>288</v>
      </c>
      <c r="C82" s="144" t="s">
        <v>294</v>
      </c>
      <c r="D82" s="145">
        <v>38507.199999999997</v>
      </c>
      <c r="E82" s="145">
        <v>48664.9</v>
      </c>
      <c r="F82" s="145">
        <v>70430.899999999994</v>
      </c>
      <c r="G82" s="145">
        <v>83940.5</v>
      </c>
      <c r="H82" s="145">
        <v>87223.1</v>
      </c>
      <c r="I82" s="142">
        <v>94445.8</v>
      </c>
      <c r="J82" s="142">
        <v>105135.8</v>
      </c>
      <c r="K82" s="142">
        <v>132909.4</v>
      </c>
    </row>
    <row r="83" spans="1:12" ht="28.5" customHeight="1">
      <c r="A83" s="144">
        <v>84</v>
      </c>
      <c r="B83" s="148" t="s">
        <v>289</v>
      </c>
      <c r="C83" s="144" t="s">
        <v>294</v>
      </c>
      <c r="D83" s="145">
        <v>13978.2</v>
      </c>
      <c r="E83" s="145">
        <v>19089.7</v>
      </c>
      <c r="F83" s="145">
        <v>23416.9</v>
      </c>
      <c r="G83" s="145">
        <v>26237.9</v>
      </c>
      <c r="H83" s="145">
        <v>26579.8</v>
      </c>
      <c r="I83" s="146">
        <v>31601.8</v>
      </c>
      <c r="J83" s="146">
        <v>38884.6</v>
      </c>
      <c r="K83" s="146">
        <v>49449</v>
      </c>
    </row>
    <row r="84" spans="1:12" ht="29.25" customHeight="1">
      <c r="A84" s="144">
        <v>85</v>
      </c>
      <c r="B84" s="148" t="s">
        <v>290</v>
      </c>
      <c r="C84" s="144" t="s">
        <v>294</v>
      </c>
      <c r="D84" s="145">
        <v>473.5</v>
      </c>
      <c r="E84" s="145">
        <v>227.7</v>
      </c>
      <c r="F84" s="145">
        <v>336.5</v>
      </c>
      <c r="G84" s="145">
        <v>547.5</v>
      </c>
      <c r="H84" s="145">
        <v>1666.9</v>
      </c>
      <c r="I84" s="146">
        <v>3018.5</v>
      </c>
      <c r="J84" s="146">
        <v>2567</v>
      </c>
      <c r="K84" s="146">
        <v>2046.4</v>
      </c>
    </row>
    <row r="85" spans="1:12" ht="42.75" customHeight="1">
      <c r="A85" s="144">
        <v>86</v>
      </c>
      <c r="B85" s="148" t="s">
        <v>110</v>
      </c>
      <c r="C85" s="144" t="s">
        <v>111</v>
      </c>
      <c r="D85" s="145">
        <v>655</v>
      </c>
      <c r="E85" s="145">
        <v>762</v>
      </c>
      <c r="F85" s="145">
        <v>762</v>
      </c>
      <c r="G85" s="145">
        <v>961</v>
      </c>
      <c r="H85" s="145">
        <v>984</v>
      </c>
      <c r="I85" s="142">
        <v>1071</v>
      </c>
      <c r="J85" s="142">
        <v>1186</v>
      </c>
      <c r="K85" s="142">
        <v>1202</v>
      </c>
    </row>
    <row r="86" spans="1:12" ht="24.75" customHeight="1">
      <c r="A86" s="144">
        <v>87</v>
      </c>
      <c r="B86" s="148" t="s">
        <v>291</v>
      </c>
      <c r="C86" s="144" t="s">
        <v>57</v>
      </c>
      <c r="D86" s="145">
        <v>4234</v>
      </c>
      <c r="E86" s="145">
        <v>4582</v>
      </c>
      <c r="F86" s="145">
        <v>5237</v>
      </c>
      <c r="G86" s="145">
        <v>5713</v>
      </c>
      <c r="H86" s="145">
        <v>6275</v>
      </c>
      <c r="I86" s="142">
        <v>7700</v>
      </c>
      <c r="J86" s="142">
        <v>7980</v>
      </c>
      <c r="K86" s="142">
        <v>7896</v>
      </c>
    </row>
    <row r="87" spans="1:12" ht="24.75" customHeight="1">
      <c r="A87" s="144">
        <v>88</v>
      </c>
      <c r="B87" s="148" t="s">
        <v>292</v>
      </c>
      <c r="C87" s="144" t="s">
        <v>57</v>
      </c>
      <c r="D87" s="145">
        <v>234</v>
      </c>
      <c r="E87" s="145">
        <v>309</v>
      </c>
      <c r="F87" s="145">
        <v>368</v>
      </c>
      <c r="G87" s="145">
        <f>Baynagt!G75+baynnuur!G75+bugat!G75+bulgan!G75+bureg!G75+gurvanbulag!G75+dashinchilen!G75+mogod!G75+orhon!G75+rashaant!G75+saihan!G75+selenge!G75+teshig!G75+hangal!G75+'hutag-ondor'!G75+'hishig-ondor'!G75</f>
        <v>349</v>
      </c>
      <c r="H87" s="145">
        <f>Baynagt!H75+baynnuur!H75+bugat!H75+bulgan!H75+bureg!H75+gurvanbulag!H75+dashinchilen!H75+mogod!H75+orhon!H75+rashaant!H75+saihan!H75+selenge!H75+teshig!H75+hangal!H75+'hutag-ondor'!H75+'hishig-ondor'!H75</f>
        <v>286</v>
      </c>
      <c r="I87" s="142">
        <v>255</v>
      </c>
      <c r="J87" s="142">
        <v>352</v>
      </c>
      <c r="K87" s="142">
        <v>332</v>
      </c>
    </row>
    <row r="88" spans="1:12">
      <c r="L88" s="155"/>
    </row>
  </sheetData>
  <mergeCells count="4">
    <mergeCell ref="D5:K5"/>
    <mergeCell ref="D3:K3"/>
    <mergeCell ref="A1:K1"/>
    <mergeCell ref="D4:K4"/>
  </mergeCells>
  <pageMargins left="0.7" right="0.7" top="0.75" bottom="0.75" header="0.3" footer="0.3"/>
  <pageSetup paperSize="9" scale="58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U82"/>
  <sheetViews>
    <sheetView zoomScaleNormal="100" workbookViewId="0">
      <selection activeCell="K44" sqref="K44"/>
    </sheetView>
  </sheetViews>
  <sheetFormatPr defaultRowHeight="12.75"/>
  <cols>
    <col min="1" max="1" width="4.140625" style="51" customWidth="1"/>
    <col min="2" max="2" width="31.85546875" style="52" customWidth="1"/>
    <col min="3" max="3" width="8.140625" style="51" customWidth="1"/>
    <col min="4" max="4" width="7.42578125" style="52" customWidth="1"/>
    <col min="5" max="5" width="7.42578125" style="70" customWidth="1"/>
    <col min="6" max="6" width="7.42578125" style="52" customWidth="1"/>
    <col min="7" max="7" width="7.42578125" style="70" customWidth="1"/>
    <col min="8" max="8" width="7.42578125" style="52" customWidth="1"/>
    <col min="9" max="9" width="7.42578125" style="70" customWidth="1"/>
    <col min="10" max="10" width="6.7109375" style="70" customWidth="1"/>
    <col min="11" max="11" width="31.42578125" style="70" customWidth="1"/>
    <col min="12" max="12" width="7.85546875" style="70" customWidth="1"/>
    <col min="13" max="13" width="7.5703125" style="52" customWidth="1"/>
    <col min="14" max="14" width="7.5703125" style="70" customWidth="1"/>
    <col min="15" max="15" width="7.5703125" style="52" customWidth="1"/>
    <col min="16" max="16" width="7.5703125" style="70" customWidth="1"/>
    <col min="17" max="17" width="7.5703125" style="53" customWidth="1"/>
    <col min="18" max="18" width="7.5703125" style="73" customWidth="1"/>
    <col min="19" max="19" width="3.42578125" style="73" customWidth="1"/>
    <col min="20" max="20" width="30.7109375" style="73" customWidth="1"/>
    <col min="21" max="21" width="6.7109375" style="73" customWidth="1"/>
    <col min="22" max="22" width="6.7109375" style="53" customWidth="1"/>
    <col min="23" max="23" width="6.7109375" style="73" customWidth="1"/>
    <col min="24" max="24" width="6.7109375" style="53" customWidth="1"/>
    <col min="25" max="25" width="6.7109375" style="73" customWidth="1"/>
    <col min="26" max="26" width="6.7109375" style="53" customWidth="1"/>
    <col min="27" max="27" width="6.7109375" style="73" customWidth="1"/>
    <col min="28" max="28" width="6.7109375" style="53" customWidth="1"/>
    <col min="29" max="29" width="6.7109375" style="73" customWidth="1"/>
    <col min="30" max="30" width="4" style="73" customWidth="1"/>
    <col min="31" max="31" width="33" style="73" customWidth="1"/>
    <col min="32" max="32" width="6.7109375" style="73" customWidth="1"/>
    <col min="33" max="33" width="8" style="53" customWidth="1"/>
    <col min="34" max="34" width="8" style="73" customWidth="1"/>
    <col min="35" max="35" width="8" style="53" customWidth="1"/>
    <col min="36" max="36" width="8" style="73" customWidth="1"/>
    <col min="37" max="37" width="8" style="53" customWidth="1"/>
    <col min="38" max="38" width="8" style="73" customWidth="1"/>
    <col min="39" max="39" width="4.28515625" style="73" customWidth="1"/>
    <col min="40" max="40" width="31" style="73" customWidth="1"/>
    <col min="41" max="41" width="8" style="73" customWidth="1"/>
    <col min="42" max="42" width="8.140625" style="53" customWidth="1"/>
    <col min="43" max="43" width="8.140625" style="73" customWidth="1"/>
    <col min="44" max="44" width="8.140625" style="53" customWidth="1"/>
    <col min="45" max="45" width="8.140625" style="73" customWidth="1"/>
    <col min="46" max="46" width="8.140625" style="53" customWidth="1"/>
    <col min="47" max="47" width="8.140625" style="73" customWidth="1"/>
    <col min="48" max="16384" width="9.140625" style="53"/>
  </cols>
  <sheetData>
    <row r="1" spans="1:47" s="76" customFormat="1">
      <c r="A1" s="74"/>
      <c r="B1" s="75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47" s="76" customFormat="1">
      <c r="A2" s="182" t="s">
        <v>215</v>
      </c>
      <c r="B2" s="182"/>
      <c r="C2" s="182"/>
      <c r="D2" s="182"/>
      <c r="E2" s="182"/>
      <c r="F2" s="182"/>
      <c r="G2" s="182"/>
      <c r="H2" s="182"/>
      <c r="I2" s="182"/>
      <c r="J2" s="182" t="s">
        <v>215</v>
      </c>
      <c r="K2" s="182"/>
      <c r="L2" s="182"/>
      <c r="M2" s="182"/>
      <c r="N2" s="182"/>
      <c r="O2" s="182"/>
      <c r="P2" s="182"/>
      <c r="Q2" s="182"/>
      <c r="R2" s="182"/>
      <c r="S2" s="182" t="s">
        <v>215</v>
      </c>
      <c r="T2" s="182"/>
      <c r="U2" s="182"/>
      <c r="V2" s="182"/>
      <c r="W2" s="182"/>
      <c r="X2" s="182"/>
      <c r="Y2" s="182"/>
      <c r="Z2" s="182"/>
      <c r="AA2" s="182"/>
      <c r="AD2" s="182" t="s">
        <v>215</v>
      </c>
      <c r="AE2" s="182"/>
      <c r="AF2" s="182"/>
      <c r="AG2" s="182"/>
      <c r="AH2" s="182"/>
      <c r="AI2" s="182"/>
      <c r="AJ2" s="182"/>
      <c r="AK2" s="182"/>
      <c r="AL2" s="182"/>
      <c r="AM2" s="182" t="s">
        <v>215</v>
      </c>
      <c r="AN2" s="182"/>
      <c r="AO2" s="182"/>
      <c r="AP2" s="182"/>
      <c r="AQ2" s="182"/>
      <c r="AR2" s="182"/>
      <c r="AS2" s="182"/>
      <c r="AT2" s="182"/>
      <c r="AU2" s="182"/>
    </row>
    <row r="3" spans="1:47" ht="79.5" customHeight="1">
      <c r="A3" s="54"/>
      <c r="B3" s="176" t="s">
        <v>193</v>
      </c>
      <c r="C3" s="176"/>
      <c r="D3" s="171" t="s">
        <v>194</v>
      </c>
      <c r="E3" s="172"/>
      <c r="F3" s="171" t="s">
        <v>195</v>
      </c>
      <c r="G3" s="172"/>
      <c r="H3" s="171" t="s">
        <v>196</v>
      </c>
      <c r="I3" s="172"/>
      <c r="J3" s="179" t="s">
        <v>193</v>
      </c>
      <c r="K3" s="181"/>
      <c r="L3" s="180"/>
      <c r="M3" s="171" t="s">
        <v>197</v>
      </c>
      <c r="N3" s="172"/>
      <c r="O3" s="171" t="s">
        <v>198</v>
      </c>
      <c r="P3" s="172"/>
      <c r="Q3" s="171" t="s">
        <v>199</v>
      </c>
      <c r="R3" s="172"/>
      <c r="S3" s="179" t="s">
        <v>193</v>
      </c>
      <c r="T3" s="181"/>
      <c r="U3" s="180"/>
      <c r="V3" s="171" t="s">
        <v>200</v>
      </c>
      <c r="W3" s="172"/>
      <c r="X3" s="171" t="s">
        <v>201</v>
      </c>
      <c r="Y3" s="172"/>
      <c r="Z3" s="171" t="s">
        <v>202</v>
      </c>
      <c r="AA3" s="172"/>
      <c r="AB3" s="171" t="s">
        <v>203</v>
      </c>
      <c r="AC3" s="172"/>
      <c r="AD3" s="179" t="s">
        <v>193</v>
      </c>
      <c r="AE3" s="181"/>
      <c r="AF3" s="180"/>
      <c r="AG3" s="171" t="s">
        <v>204</v>
      </c>
      <c r="AH3" s="172"/>
      <c r="AI3" s="171" t="s">
        <v>205</v>
      </c>
      <c r="AJ3" s="172"/>
      <c r="AK3" s="171" t="s">
        <v>206</v>
      </c>
      <c r="AL3" s="172"/>
      <c r="AM3" s="179" t="s">
        <v>193</v>
      </c>
      <c r="AN3" s="181"/>
      <c r="AO3" s="180"/>
      <c r="AP3" s="171" t="s">
        <v>207</v>
      </c>
      <c r="AQ3" s="172"/>
      <c r="AR3" s="171" t="s">
        <v>208</v>
      </c>
      <c r="AS3" s="172"/>
      <c r="AT3" s="171" t="s">
        <v>209</v>
      </c>
      <c r="AU3" s="172"/>
    </row>
    <row r="4" spans="1:47" s="58" customFormat="1" ht="25.5" customHeight="1">
      <c r="A4" s="56"/>
      <c r="B4" s="177" t="s">
        <v>211</v>
      </c>
      <c r="C4" s="178"/>
      <c r="D4" s="57">
        <v>2015</v>
      </c>
      <c r="E4" s="67">
        <v>2016</v>
      </c>
      <c r="F4" s="57">
        <v>2015</v>
      </c>
      <c r="G4" s="67">
        <v>2016</v>
      </c>
      <c r="H4" s="57">
        <v>2015</v>
      </c>
      <c r="I4" s="67">
        <v>2016</v>
      </c>
      <c r="J4" s="177" t="s">
        <v>211</v>
      </c>
      <c r="K4" s="183"/>
      <c r="L4" s="178"/>
      <c r="M4" s="57">
        <v>2015</v>
      </c>
      <c r="N4" s="67">
        <v>2016</v>
      </c>
      <c r="O4" s="57">
        <v>2015</v>
      </c>
      <c r="P4" s="67">
        <v>2016</v>
      </c>
      <c r="Q4" s="57">
        <v>2015</v>
      </c>
      <c r="R4" s="67">
        <v>2016</v>
      </c>
      <c r="S4" s="177" t="s">
        <v>211</v>
      </c>
      <c r="T4" s="183"/>
      <c r="U4" s="178"/>
      <c r="V4" s="57">
        <v>2015</v>
      </c>
      <c r="W4" s="67">
        <v>2016</v>
      </c>
      <c r="X4" s="57">
        <v>2015</v>
      </c>
      <c r="Y4" s="67">
        <v>2016</v>
      </c>
      <c r="Z4" s="57">
        <v>2015</v>
      </c>
      <c r="AA4" s="67">
        <v>2016</v>
      </c>
      <c r="AB4" s="57">
        <v>2015</v>
      </c>
      <c r="AC4" s="67">
        <v>2016</v>
      </c>
      <c r="AD4" s="177" t="s">
        <v>211</v>
      </c>
      <c r="AE4" s="183"/>
      <c r="AF4" s="178"/>
      <c r="AG4" s="57">
        <v>2015</v>
      </c>
      <c r="AH4" s="67">
        <v>2016</v>
      </c>
      <c r="AI4" s="57">
        <v>2015</v>
      </c>
      <c r="AJ4" s="67">
        <v>2016</v>
      </c>
      <c r="AK4" s="57">
        <v>2015</v>
      </c>
      <c r="AL4" s="67">
        <v>2016</v>
      </c>
      <c r="AM4" s="177" t="s">
        <v>211</v>
      </c>
      <c r="AN4" s="183"/>
      <c r="AO4" s="178"/>
      <c r="AP4" s="57">
        <v>2015</v>
      </c>
      <c r="AQ4" s="67">
        <v>2016</v>
      </c>
      <c r="AR4" s="57">
        <v>2015</v>
      </c>
      <c r="AS4" s="67">
        <v>2016</v>
      </c>
      <c r="AT4" s="57">
        <v>2015</v>
      </c>
      <c r="AU4" s="67">
        <v>2016</v>
      </c>
    </row>
    <row r="5" spans="1:47" ht="20.25" customHeight="1">
      <c r="A5" s="47" t="s">
        <v>0</v>
      </c>
      <c r="B5" s="47" t="s">
        <v>50</v>
      </c>
      <c r="C5" s="48" t="s">
        <v>1</v>
      </c>
      <c r="D5" s="179" t="s">
        <v>212</v>
      </c>
      <c r="E5" s="181"/>
      <c r="F5" s="181"/>
      <c r="G5" s="181"/>
      <c r="H5" s="181"/>
      <c r="I5" s="180"/>
      <c r="J5" s="47" t="s">
        <v>0</v>
      </c>
      <c r="K5" s="47" t="s">
        <v>50</v>
      </c>
      <c r="L5" s="48" t="s">
        <v>1</v>
      </c>
      <c r="M5" s="179" t="s">
        <v>212</v>
      </c>
      <c r="N5" s="181"/>
      <c r="O5" s="181"/>
      <c r="P5" s="181"/>
      <c r="Q5" s="181"/>
      <c r="R5" s="181"/>
      <c r="S5" s="47" t="s">
        <v>0</v>
      </c>
      <c r="T5" s="47" t="s">
        <v>50</v>
      </c>
      <c r="U5" s="48" t="s">
        <v>1</v>
      </c>
      <c r="V5" s="179" t="s">
        <v>212</v>
      </c>
      <c r="W5" s="181"/>
      <c r="X5" s="181"/>
      <c r="Y5" s="181"/>
      <c r="Z5" s="181"/>
      <c r="AA5" s="181"/>
      <c r="AB5" s="181"/>
      <c r="AC5" s="180"/>
      <c r="AD5" s="47" t="s">
        <v>0</v>
      </c>
      <c r="AE5" s="47" t="s">
        <v>50</v>
      </c>
      <c r="AF5" s="48" t="s">
        <v>1</v>
      </c>
      <c r="AG5" s="179" t="s">
        <v>212</v>
      </c>
      <c r="AH5" s="181"/>
      <c r="AI5" s="181"/>
      <c r="AJ5" s="181"/>
      <c r="AK5" s="181"/>
      <c r="AL5" s="180"/>
      <c r="AM5" s="47" t="s">
        <v>0</v>
      </c>
      <c r="AN5" s="47" t="s">
        <v>50</v>
      </c>
      <c r="AO5" s="48" t="s">
        <v>1</v>
      </c>
      <c r="AP5" s="179" t="s">
        <v>212</v>
      </c>
      <c r="AQ5" s="181"/>
      <c r="AR5" s="181"/>
      <c r="AS5" s="181"/>
      <c r="AT5" s="181"/>
      <c r="AU5" s="180"/>
    </row>
    <row r="6" spans="1:47" ht="18" customHeight="1">
      <c r="A6" s="47">
        <v>1</v>
      </c>
      <c r="B6" s="48" t="s">
        <v>2</v>
      </c>
      <c r="C6" s="47" t="s">
        <v>44</v>
      </c>
      <c r="D6" s="179">
        <v>1938</v>
      </c>
      <c r="E6" s="180"/>
      <c r="F6" s="179">
        <v>1931</v>
      </c>
      <c r="G6" s="180"/>
      <c r="H6" s="179">
        <v>1959</v>
      </c>
      <c r="I6" s="180"/>
      <c r="J6" s="47">
        <v>1</v>
      </c>
      <c r="K6" s="48" t="s">
        <v>2</v>
      </c>
      <c r="L6" s="47" t="s">
        <v>44</v>
      </c>
      <c r="M6" s="179">
        <v>1924</v>
      </c>
      <c r="N6" s="180"/>
      <c r="O6" s="179">
        <v>1930</v>
      </c>
      <c r="P6" s="180"/>
      <c r="Q6" s="179">
        <v>1930</v>
      </c>
      <c r="R6" s="180"/>
      <c r="S6" s="47">
        <v>1</v>
      </c>
      <c r="T6" s="48" t="s">
        <v>2</v>
      </c>
      <c r="U6" s="47" t="s">
        <v>44</v>
      </c>
      <c r="V6" s="179">
        <v>1930</v>
      </c>
      <c r="W6" s="180"/>
      <c r="X6" s="179">
        <v>1931</v>
      </c>
      <c r="Y6" s="180"/>
      <c r="Z6" s="179">
        <v>1924</v>
      </c>
      <c r="AA6" s="180"/>
      <c r="AB6" s="179">
        <v>1985</v>
      </c>
      <c r="AC6" s="180"/>
      <c r="AD6" s="47">
        <v>1</v>
      </c>
      <c r="AE6" s="48" t="s">
        <v>2</v>
      </c>
      <c r="AF6" s="47" t="s">
        <v>44</v>
      </c>
      <c r="AG6" s="179">
        <v>1924</v>
      </c>
      <c r="AH6" s="180"/>
      <c r="AI6" s="179">
        <v>1959</v>
      </c>
      <c r="AJ6" s="180"/>
      <c r="AK6" s="179">
        <v>1930</v>
      </c>
      <c r="AL6" s="180"/>
      <c r="AM6" s="47">
        <v>1</v>
      </c>
      <c r="AN6" s="48" t="s">
        <v>2</v>
      </c>
      <c r="AO6" s="47" t="s">
        <v>44</v>
      </c>
      <c r="AP6" s="179">
        <v>1924</v>
      </c>
      <c r="AQ6" s="180"/>
      <c r="AR6" s="179">
        <v>1931</v>
      </c>
      <c r="AS6" s="180"/>
      <c r="AT6" s="179">
        <v>1924</v>
      </c>
      <c r="AU6" s="180"/>
    </row>
    <row r="7" spans="1:47" ht="18" customHeight="1">
      <c r="A7" s="47">
        <v>2</v>
      </c>
      <c r="B7" s="48" t="s">
        <v>3</v>
      </c>
      <c r="C7" s="47" t="s">
        <v>44</v>
      </c>
      <c r="D7" s="179">
        <v>6</v>
      </c>
      <c r="E7" s="180"/>
      <c r="F7" s="179">
        <v>6</v>
      </c>
      <c r="G7" s="180"/>
      <c r="H7" s="179">
        <v>2</v>
      </c>
      <c r="I7" s="180"/>
      <c r="J7" s="47">
        <v>2</v>
      </c>
      <c r="K7" s="48" t="s">
        <v>3</v>
      </c>
      <c r="L7" s="47" t="s">
        <v>44</v>
      </c>
      <c r="M7" s="179">
        <v>3</v>
      </c>
      <c r="N7" s="180"/>
      <c r="O7" s="179">
        <v>4</v>
      </c>
      <c r="P7" s="180"/>
      <c r="Q7" s="179">
        <v>6</v>
      </c>
      <c r="R7" s="180"/>
      <c r="S7" s="47">
        <v>2</v>
      </c>
      <c r="T7" s="48" t="s">
        <v>3</v>
      </c>
      <c r="U7" s="47" t="s">
        <v>44</v>
      </c>
      <c r="V7" s="179">
        <v>4</v>
      </c>
      <c r="W7" s="180"/>
      <c r="X7" s="179">
        <v>5</v>
      </c>
      <c r="Y7" s="180"/>
      <c r="Z7" s="179">
        <v>5</v>
      </c>
      <c r="AA7" s="180"/>
      <c r="AB7" s="179">
        <v>4</v>
      </c>
      <c r="AC7" s="180"/>
      <c r="AD7" s="47">
        <v>2</v>
      </c>
      <c r="AE7" s="48" t="s">
        <v>3</v>
      </c>
      <c r="AF7" s="47" t="s">
        <v>44</v>
      </c>
      <c r="AG7" s="179">
        <v>6</v>
      </c>
      <c r="AH7" s="180"/>
      <c r="AI7" s="179">
        <v>5</v>
      </c>
      <c r="AJ7" s="180"/>
      <c r="AK7" s="179">
        <v>5</v>
      </c>
      <c r="AL7" s="180"/>
      <c r="AM7" s="47">
        <v>2</v>
      </c>
      <c r="AN7" s="48" t="s">
        <v>3</v>
      </c>
      <c r="AO7" s="47" t="s">
        <v>44</v>
      </c>
      <c r="AP7" s="179">
        <v>4</v>
      </c>
      <c r="AQ7" s="180"/>
      <c r="AR7" s="179">
        <v>5</v>
      </c>
      <c r="AS7" s="180"/>
      <c r="AT7" s="179">
        <v>5</v>
      </c>
      <c r="AU7" s="180"/>
    </row>
    <row r="8" spans="1:47" ht="18" customHeight="1">
      <c r="A8" s="47">
        <v>3</v>
      </c>
      <c r="B8" s="48" t="s">
        <v>4</v>
      </c>
      <c r="C8" s="47" t="s">
        <v>45</v>
      </c>
      <c r="D8" s="179">
        <v>100</v>
      </c>
      <c r="E8" s="180"/>
      <c r="F8" s="179">
        <v>3079</v>
      </c>
      <c r="G8" s="180"/>
      <c r="H8" s="179">
        <v>960</v>
      </c>
      <c r="I8" s="180"/>
      <c r="J8" s="47">
        <v>3</v>
      </c>
      <c r="K8" s="48" t="s">
        <v>4</v>
      </c>
      <c r="L8" s="47" t="s">
        <v>45</v>
      </c>
      <c r="M8" s="179">
        <v>3004</v>
      </c>
      <c r="N8" s="180"/>
      <c r="O8" s="179">
        <v>3498</v>
      </c>
      <c r="P8" s="180"/>
      <c r="Q8" s="179">
        <v>2686</v>
      </c>
      <c r="R8" s="180"/>
      <c r="S8" s="47">
        <v>3</v>
      </c>
      <c r="T8" s="48" t="s">
        <v>4</v>
      </c>
      <c r="U8" s="47" t="s">
        <v>45</v>
      </c>
      <c r="V8" s="179">
        <v>2319</v>
      </c>
      <c r="W8" s="180"/>
      <c r="X8" s="179">
        <v>2620</v>
      </c>
      <c r="Y8" s="180"/>
      <c r="Z8" s="179">
        <v>4215</v>
      </c>
      <c r="AA8" s="180"/>
      <c r="AB8" s="179">
        <v>1012</v>
      </c>
      <c r="AC8" s="180"/>
      <c r="AD8" s="47">
        <v>3</v>
      </c>
      <c r="AE8" s="48" t="s">
        <v>4</v>
      </c>
      <c r="AF8" s="47" t="s">
        <v>45</v>
      </c>
      <c r="AG8" s="179">
        <v>2773</v>
      </c>
      <c r="AH8" s="180"/>
      <c r="AI8" s="179">
        <v>4829</v>
      </c>
      <c r="AJ8" s="180"/>
      <c r="AK8" s="179">
        <v>7720</v>
      </c>
      <c r="AL8" s="180"/>
      <c r="AM8" s="47">
        <v>3</v>
      </c>
      <c r="AN8" s="48" t="s">
        <v>4</v>
      </c>
      <c r="AO8" s="47" t="s">
        <v>45</v>
      </c>
      <c r="AP8" s="179">
        <v>1956</v>
      </c>
      <c r="AQ8" s="180"/>
      <c r="AR8" s="179">
        <v>2455</v>
      </c>
      <c r="AS8" s="180"/>
      <c r="AT8" s="179">
        <v>5605</v>
      </c>
      <c r="AU8" s="180"/>
    </row>
    <row r="9" spans="1:47" ht="18" customHeight="1">
      <c r="A9" s="47">
        <v>4</v>
      </c>
      <c r="B9" s="31" t="s">
        <v>81</v>
      </c>
      <c r="C9" s="23" t="s">
        <v>44</v>
      </c>
      <c r="D9" s="24">
        <f>D10+D11</f>
        <v>12234</v>
      </c>
      <c r="E9" s="68">
        <v>12512</v>
      </c>
      <c r="F9" s="44">
        <f>F10+F11</f>
        <v>3052</v>
      </c>
      <c r="G9" s="68">
        <v>3119</v>
      </c>
      <c r="H9" s="24">
        <f>H10+H11</f>
        <v>1868</v>
      </c>
      <c r="I9" s="68">
        <v>1818</v>
      </c>
      <c r="J9" s="47">
        <v>4</v>
      </c>
      <c r="K9" s="31" t="s">
        <v>81</v>
      </c>
      <c r="L9" s="23" t="s">
        <v>44</v>
      </c>
      <c r="M9" s="24">
        <f>M10+M11</f>
        <v>2182</v>
      </c>
      <c r="N9" s="68">
        <v>2241</v>
      </c>
      <c r="O9" s="24">
        <f>O10+O11</f>
        <v>2726</v>
      </c>
      <c r="P9" s="68">
        <v>2832</v>
      </c>
      <c r="Q9" s="24">
        <f>Q10+Q11</f>
        <v>3133</v>
      </c>
      <c r="R9" s="68">
        <v>3186</v>
      </c>
      <c r="S9" s="47">
        <v>4</v>
      </c>
      <c r="T9" s="31" t="s">
        <v>81</v>
      </c>
      <c r="U9" s="23" t="s">
        <v>44</v>
      </c>
      <c r="V9" s="24">
        <f>V10+V11</f>
        <v>2803</v>
      </c>
      <c r="W9" s="68">
        <v>2941</v>
      </c>
      <c r="X9" s="24">
        <f>X10+X11</f>
        <v>2685</v>
      </c>
      <c r="Y9" s="68">
        <v>2701</v>
      </c>
      <c r="Z9" s="24">
        <f>Z10+Z11</f>
        <v>3482</v>
      </c>
      <c r="AA9" s="68">
        <v>3584</v>
      </c>
      <c r="AB9" s="24">
        <f>AB10+AB11</f>
        <v>3141</v>
      </c>
      <c r="AC9" s="68">
        <v>3165</v>
      </c>
      <c r="AD9" s="47">
        <v>4</v>
      </c>
      <c r="AE9" s="31" t="s">
        <v>81</v>
      </c>
      <c r="AF9" s="23" t="s">
        <v>44</v>
      </c>
      <c r="AG9" s="24">
        <f>AG10+AG11</f>
        <v>3575</v>
      </c>
      <c r="AH9" s="68">
        <v>3648</v>
      </c>
      <c r="AI9" s="24">
        <f>AI10+AI11</f>
        <v>3207</v>
      </c>
      <c r="AJ9" s="68">
        <v>3306</v>
      </c>
      <c r="AK9" s="24">
        <f>AK10+AK11</f>
        <v>3495</v>
      </c>
      <c r="AL9" s="68">
        <v>3504</v>
      </c>
      <c r="AM9" s="47">
        <v>4</v>
      </c>
      <c r="AN9" s="31" t="s">
        <v>81</v>
      </c>
      <c r="AO9" s="23" t="s">
        <v>44</v>
      </c>
      <c r="AP9" s="24">
        <f>AP10+AP11</f>
        <v>4548</v>
      </c>
      <c r="AQ9" s="68">
        <v>4611</v>
      </c>
      <c r="AR9" s="24">
        <f>AR10+AR11</f>
        <v>3154</v>
      </c>
      <c r="AS9" s="68">
        <v>3156</v>
      </c>
      <c r="AT9" s="24">
        <f>AT10+AT11</f>
        <v>4729</v>
      </c>
      <c r="AU9" s="68">
        <v>4835</v>
      </c>
    </row>
    <row r="10" spans="1:47" ht="18" customHeight="1">
      <c r="A10" s="47">
        <v>5</v>
      </c>
      <c r="B10" s="5" t="s">
        <v>5</v>
      </c>
      <c r="C10" s="23" t="s">
        <v>44</v>
      </c>
      <c r="D10" s="24">
        <v>6014</v>
      </c>
      <c r="E10" s="68">
        <v>6104</v>
      </c>
      <c r="F10" s="44">
        <v>1550</v>
      </c>
      <c r="G10" s="68">
        <v>1583</v>
      </c>
      <c r="H10" s="24">
        <v>983</v>
      </c>
      <c r="I10" s="68">
        <v>969</v>
      </c>
      <c r="J10" s="47">
        <v>5</v>
      </c>
      <c r="K10" s="5" t="s">
        <v>5</v>
      </c>
      <c r="L10" s="23" t="s">
        <v>44</v>
      </c>
      <c r="M10" s="24">
        <v>1132</v>
      </c>
      <c r="N10" s="68">
        <v>1187</v>
      </c>
      <c r="O10" s="24">
        <v>1388</v>
      </c>
      <c r="P10" s="68">
        <v>1459</v>
      </c>
      <c r="Q10" s="24">
        <v>1617</v>
      </c>
      <c r="R10" s="68">
        <v>1644</v>
      </c>
      <c r="S10" s="47">
        <v>5</v>
      </c>
      <c r="T10" s="5" t="s">
        <v>5</v>
      </c>
      <c r="U10" s="23" t="s">
        <v>44</v>
      </c>
      <c r="V10" s="24">
        <v>1431</v>
      </c>
      <c r="W10" s="68">
        <v>1492</v>
      </c>
      <c r="X10" s="24">
        <v>1375</v>
      </c>
      <c r="Y10" s="68">
        <v>1383</v>
      </c>
      <c r="Z10" s="24">
        <v>1865</v>
      </c>
      <c r="AA10" s="68">
        <v>1911</v>
      </c>
      <c r="AB10" s="24">
        <v>1583</v>
      </c>
      <c r="AC10" s="68">
        <v>1605</v>
      </c>
      <c r="AD10" s="47">
        <v>5</v>
      </c>
      <c r="AE10" s="5" t="s">
        <v>5</v>
      </c>
      <c r="AF10" s="23" t="s">
        <v>44</v>
      </c>
      <c r="AG10" s="24">
        <v>1816</v>
      </c>
      <c r="AH10" s="68">
        <v>1854</v>
      </c>
      <c r="AI10" s="24">
        <v>1666</v>
      </c>
      <c r="AJ10" s="68">
        <v>1723</v>
      </c>
      <c r="AK10" s="24">
        <v>1786</v>
      </c>
      <c r="AL10" s="68">
        <v>1782</v>
      </c>
      <c r="AM10" s="47">
        <v>5</v>
      </c>
      <c r="AN10" s="5" t="s">
        <v>5</v>
      </c>
      <c r="AO10" s="23" t="s">
        <v>44</v>
      </c>
      <c r="AP10" s="24">
        <v>2282</v>
      </c>
      <c r="AQ10" s="68">
        <v>2302</v>
      </c>
      <c r="AR10" s="24">
        <v>1592</v>
      </c>
      <c r="AS10" s="68">
        <v>1595</v>
      </c>
      <c r="AT10" s="24">
        <v>2432</v>
      </c>
      <c r="AU10" s="68">
        <v>2487</v>
      </c>
    </row>
    <row r="11" spans="1:47" ht="18" customHeight="1">
      <c r="A11" s="47">
        <v>6</v>
      </c>
      <c r="B11" s="5" t="s">
        <v>6</v>
      </c>
      <c r="C11" s="23" t="s">
        <v>44</v>
      </c>
      <c r="D11" s="24">
        <v>6220</v>
      </c>
      <c r="E11" s="68">
        <v>6408</v>
      </c>
      <c r="F11" s="44">
        <v>1502</v>
      </c>
      <c r="G11" s="68">
        <v>1536</v>
      </c>
      <c r="H11" s="24">
        <v>885</v>
      </c>
      <c r="I11" s="68">
        <v>849</v>
      </c>
      <c r="J11" s="47">
        <v>6</v>
      </c>
      <c r="K11" s="5" t="s">
        <v>6</v>
      </c>
      <c r="L11" s="23" t="s">
        <v>44</v>
      </c>
      <c r="M11" s="24">
        <v>1050</v>
      </c>
      <c r="N11" s="68">
        <v>1054</v>
      </c>
      <c r="O11" s="24">
        <v>1338</v>
      </c>
      <c r="P11" s="68">
        <v>1373</v>
      </c>
      <c r="Q11" s="24">
        <v>1516</v>
      </c>
      <c r="R11" s="68">
        <v>1532</v>
      </c>
      <c r="S11" s="47">
        <v>6</v>
      </c>
      <c r="T11" s="5" t="s">
        <v>6</v>
      </c>
      <c r="U11" s="23" t="s">
        <v>44</v>
      </c>
      <c r="V11" s="24">
        <v>1372</v>
      </c>
      <c r="W11" s="68">
        <v>1449</v>
      </c>
      <c r="X11" s="24">
        <v>1310</v>
      </c>
      <c r="Y11" s="68">
        <v>1318</v>
      </c>
      <c r="Z11" s="24">
        <v>1617</v>
      </c>
      <c r="AA11" s="68">
        <v>1673</v>
      </c>
      <c r="AB11" s="24">
        <v>1558</v>
      </c>
      <c r="AC11" s="68">
        <v>1563</v>
      </c>
      <c r="AD11" s="47">
        <v>6</v>
      </c>
      <c r="AE11" s="5" t="s">
        <v>6</v>
      </c>
      <c r="AF11" s="23" t="s">
        <v>44</v>
      </c>
      <c r="AG11" s="24">
        <v>1759</v>
      </c>
      <c r="AH11" s="68">
        <v>1794</v>
      </c>
      <c r="AI11" s="24">
        <v>1541</v>
      </c>
      <c r="AJ11" s="68">
        <v>1583</v>
      </c>
      <c r="AK11" s="24">
        <v>1709</v>
      </c>
      <c r="AL11" s="68">
        <v>1722</v>
      </c>
      <c r="AM11" s="47">
        <v>6</v>
      </c>
      <c r="AN11" s="5" t="s">
        <v>6</v>
      </c>
      <c r="AO11" s="23" t="s">
        <v>44</v>
      </c>
      <c r="AP11" s="24">
        <v>2266</v>
      </c>
      <c r="AQ11" s="68">
        <v>2309</v>
      </c>
      <c r="AR11" s="24">
        <v>1562</v>
      </c>
      <c r="AS11" s="68">
        <v>1561</v>
      </c>
      <c r="AT11" s="24">
        <v>2297</v>
      </c>
      <c r="AU11" s="68">
        <v>2348</v>
      </c>
    </row>
    <row r="12" spans="1:47" ht="18" customHeight="1">
      <c r="A12" s="47">
        <v>7</v>
      </c>
      <c r="B12" s="5" t="s">
        <v>7</v>
      </c>
      <c r="C12" s="23" t="s">
        <v>46</v>
      </c>
      <c r="D12" s="28">
        <v>122.3</v>
      </c>
      <c r="E12" s="68">
        <v>125.1</v>
      </c>
      <c r="F12" s="60">
        <v>1</v>
      </c>
      <c r="G12" s="68">
        <v>1</v>
      </c>
      <c r="H12" s="28">
        <v>1.9</v>
      </c>
      <c r="I12" s="68">
        <v>1.9</v>
      </c>
      <c r="J12" s="47">
        <v>7</v>
      </c>
      <c r="K12" s="5" t="s">
        <v>7</v>
      </c>
      <c r="L12" s="23" t="s">
        <v>46</v>
      </c>
      <c r="M12" s="28">
        <v>0.7</v>
      </c>
      <c r="N12" s="68">
        <v>0.7</v>
      </c>
      <c r="O12" s="28">
        <v>0.8</v>
      </c>
      <c r="P12" s="68">
        <v>0.8</v>
      </c>
      <c r="Q12" s="28">
        <v>1.2</v>
      </c>
      <c r="R12" s="68">
        <v>1.2</v>
      </c>
      <c r="S12" s="47">
        <v>7</v>
      </c>
      <c r="T12" s="5" t="s">
        <v>7</v>
      </c>
      <c r="U12" s="23" t="s">
        <v>46</v>
      </c>
      <c r="V12" s="28">
        <v>1.2</v>
      </c>
      <c r="W12" s="68">
        <v>1.3</v>
      </c>
      <c r="X12" s="28">
        <v>1</v>
      </c>
      <c r="Y12" s="68">
        <v>1</v>
      </c>
      <c r="Z12" s="28">
        <v>0.8</v>
      </c>
      <c r="AA12" s="68">
        <v>0.9</v>
      </c>
      <c r="AB12" s="28">
        <v>3.1</v>
      </c>
      <c r="AC12" s="68">
        <v>3.1</v>
      </c>
      <c r="AD12" s="47">
        <v>7</v>
      </c>
      <c r="AE12" s="5" t="s">
        <v>7</v>
      </c>
      <c r="AF12" s="23" t="s">
        <v>46</v>
      </c>
      <c r="AG12" s="28">
        <v>1.3</v>
      </c>
      <c r="AH12" s="68">
        <v>1.3</v>
      </c>
      <c r="AI12" s="28">
        <v>0.7</v>
      </c>
      <c r="AJ12" s="68">
        <v>0.7</v>
      </c>
      <c r="AK12" s="28">
        <v>0.5</v>
      </c>
      <c r="AL12" s="68">
        <v>0.5</v>
      </c>
      <c r="AM12" s="47">
        <v>7</v>
      </c>
      <c r="AN12" s="5" t="s">
        <v>7</v>
      </c>
      <c r="AO12" s="23" t="s">
        <v>46</v>
      </c>
      <c r="AP12" s="28">
        <v>2.7</v>
      </c>
      <c r="AQ12" s="68">
        <v>2.8</v>
      </c>
      <c r="AR12" s="28">
        <v>1.3</v>
      </c>
      <c r="AS12" s="68">
        <v>1.3</v>
      </c>
      <c r="AT12" s="28">
        <v>0.8</v>
      </c>
      <c r="AU12" s="68">
        <v>0.9</v>
      </c>
    </row>
    <row r="13" spans="1:47" ht="18" customHeight="1">
      <c r="A13" s="47">
        <v>8</v>
      </c>
      <c r="B13" s="5" t="s">
        <v>213</v>
      </c>
      <c r="C13" s="23" t="s">
        <v>214</v>
      </c>
      <c r="D13" s="28">
        <v>45.9</v>
      </c>
      <c r="E13" s="68">
        <v>52.7</v>
      </c>
      <c r="F13" s="60">
        <v>53.9</v>
      </c>
      <c r="G13" s="68">
        <v>58.3</v>
      </c>
      <c r="H13" s="28">
        <v>52.1</v>
      </c>
      <c r="I13" s="68">
        <v>52.3</v>
      </c>
      <c r="J13" s="47">
        <v>8</v>
      </c>
      <c r="K13" s="5" t="s">
        <v>213</v>
      </c>
      <c r="L13" s="23" t="s">
        <v>214</v>
      </c>
      <c r="M13" s="28">
        <v>43.5</v>
      </c>
      <c r="N13" s="68">
        <v>49.2</v>
      </c>
      <c r="O13" s="28">
        <v>47.5</v>
      </c>
      <c r="P13" s="68">
        <v>52.4</v>
      </c>
      <c r="Q13" s="28">
        <v>49</v>
      </c>
      <c r="R13" s="68">
        <v>50.7</v>
      </c>
      <c r="S13" s="47">
        <v>8</v>
      </c>
      <c r="T13" s="5" t="s">
        <v>213</v>
      </c>
      <c r="U13" s="23" t="s">
        <v>214</v>
      </c>
      <c r="V13" s="28">
        <v>49.4</v>
      </c>
      <c r="W13" s="68">
        <v>51.9</v>
      </c>
      <c r="X13" s="28">
        <v>51.1</v>
      </c>
      <c r="Y13" s="68">
        <v>52.9</v>
      </c>
      <c r="Z13" s="28">
        <v>46.5</v>
      </c>
      <c r="AA13" s="68">
        <v>56</v>
      </c>
      <c r="AB13" s="28">
        <v>47.2</v>
      </c>
      <c r="AC13" s="68">
        <v>46</v>
      </c>
      <c r="AD13" s="47">
        <v>8</v>
      </c>
      <c r="AE13" s="5" t="s">
        <v>213</v>
      </c>
      <c r="AF13" s="23" t="s">
        <v>214</v>
      </c>
      <c r="AG13" s="28">
        <v>46.7</v>
      </c>
      <c r="AH13" s="68">
        <v>49.3</v>
      </c>
      <c r="AI13" s="28">
        <v>41.2</v>
      </c>
      <c r="AJ13" s="68">
        <v>44.9</v>
      </c>
      <c r="AK13" s="28">
        <v>49.9</v>
      </c>
      <c r="AL13" s="68">
        <v>57.4</v>
      </c>
      <c r="AM13" s="47">
        <v>8</v>
      </c>
      <c r="AN13" s="5" t="s">
        <v>213</v>
      </c>
      <c r="AO13" s="23" t="s">
        <v>214</v>
      </c>
      <c r="AP13" s="28">
        <v>44.5</v>
      </c>
      <c r="AQ13" s="68">
        <v>52.3</v>
      </c>
      <c r="AR13" s="28">
        <v>42.7</v>
      </c>
      <c r="AS13" s="68">
        <v>47.1</v>
      </c>
      <c r="AT13" s="28">
        <v>47</v>
      </c>
      <c r="AU13" s="68">
        <v>50.7</v>
      </c>
    </row>
    <row r="14" spans="1:47" ht="18" customHeight="1">
      <c r="A14" s="47">
        <v>9</v>
      </c>
      <c r="B14" s="5" t="s">
        <v>8</v>
      </c>
      <c r="C14" s="23" t="s">
        <v>44</v>
      </c>
      <c r="D14" s="24">
        <v>3953</v>
      </c>
      <c r="E14" s="68"/>
      <c r="F14" s="44">
        <v>1150</v>
      </c>
      <c r="G14" s="68"/>
      <c r="H14" s="24">
        <v>711</v>
      </c>
      <c r="I14" s="68"/>
      <c r="J14" s="47">
        <v>9</v>
      </c>
      <c r="K14" s="5" t="s">
        <v>8</v>
      </c>
      <c r="L14" s="23" t="s">
        <v>44</v>
      </c>
      <c r="M14" s="24">
        <v>694</v>
      </c>
      <c r="N14" s="68"/>
      <c r="O14" s="24">
        <v>980</v>
      </c>
      <c r="P14" s="68"/>
      <c r="Q14" s="24">
        <v>1140</v>
      </c>
      <c r="R14" s="68"/>
      <c r="S14" s="47">
        <v>9</v>
      </c>
      <c r="T14" s="5" t="s">
        <v>8</v>
      </c>
      <c r="U14" s="23" t="s">
        <v>44</v>
      </c>
      <c r="V14" s="24">
        <v>1018</v>
      </c>
      <c r="W14" s="68"/>
      <c r="X14" s="24">
        <v>1004</v>
      </c>
      <c r="Y14" s="68"/>
      <c r="Z14" s="24">
        <v>1182</v>
      </c>
      <c r="AA14" s="68"/>
      <c r="AB14" s="24">
        <v>1153</v>
      </c>
      <c r="AC14" s="68"/>
      <c r="AD14" s="47">
        <v>9</v>
      </c>
      <c r="AE14" s="5" t="s">
        <v>8</v>
      </c>
      <c r="AF14" s="23" t="s">
        <v>44</v>
      </c>
      <c r="AG14" s="24">
        <v>1290</v>
      </c>
      <c r="AH14" s="68"/>
      <c r="AI14" s="24">
        <v>1066</v>
      </c>
      <c r="AJ14" s="68"/>
      <c r="AK14" s="24">
        <v>1235</v>
      </c>
      <c r="AL14" s="68"/>
      <c r="AM14" s="47">
        <v>9</v>
      </c>
      <c r="AN14" s="5" t="s">
        <v>8</v>
      </c>
      <c r="AO14" s="23" t="s">
        <v>44</v>
      </c>
      <c r="AP14" s="24">
        <v>1505</v>
      </c>
      <c r="AQ14" s="68"/>
      <c r="AR14" s="24">
        <v>1037</v>
      </c>
      <c r="AS14" s="68"/>
      <c r="AT14" s="24">
        <v>1689</v>
      </c>
      <c r="AU14" s="68"/>
    </row>
    <row r="15" spans="1:47" ht="18" customHeight="1">
      <c r="A15" s="47">
        <v>10</v>
      </c>
      <c r="B15" s="5" t="s">
        <v>9</v>
      </c>
      <c r="C15" s="23" t="s">
        <v>44</v>
      </c>
      <c r="D15" s="24">
        <v>11552</v>
      </c>
      <c r="E15" s="68">
        <v>12512</v>
      </c>
      <c r="F15" s="44">
        <v>652</v>
      </c>
      <c r="G15" s="68">
        <v>678</v>
      </c>
      <c r="H15" s="24">
        <v>663</v>
      </c>
      <c r="I15" s="68">
        <v>680</v>
      </c>
      <c r="J15" s="47">
        <v>10</v>
      </c>
      <c r="K15" s="5" t="s">
        <v>9</v>
      </c>
      <c r="L15" s="23" t="s">
        <v>44</v>
      </c>
      <c r="M15" s="24">
        <v>682</v>
      </c>
      <c r="N15" s="68">
        <v>743</v>
      </c>
      <c r="O15" s="24">
        <v>855</v>
      </c>
      <c r="P15" s="68">
        <v>865</v>
      </c>
      <c r="Q15" s="24">
        <v>558</v>
      </c>
      <c r="R15" s="68">
        <v>548</v>
      </c>
      <c r="S15" s="47">
        <v>10</v>
      </c>
      <c r="T15" s="5" t="s">
        <v>9</v>
      </c>
      <c r="U15" s="23" t="s">
        <v>44</v>
      </c>
      <c r="V15" s="24">
        <v>929</v>
      </c>
      <c r="W15" s="68">
        <v>946</v>
      </c>
      <c r="X15" s="24">
        <v>521</v>
      </c>
      <c r="Y15" s="68">
        <v>416</v>
      </c>
      <c r="Z15" s="24">
        <v>962</v>
      </c>
      <c r="AA15" s="68">
        <v>984</v>
      </c>
      <c r="AB15" s="24">
        <v>1571</v>
      </c>
      <c r="AC15" s="68">
        <v>1471</v>
      </c>
      <c r="AD15" s="47">
        <v>10</v>
      </c>
      <c r="AE15" s="5" t="s">
        <v>9</v>
      </c>
      <c r="AF15" s="23" t="s">
        <v>44</v>
      </c>
      <c r="AG15" s="24">
        <v>703</v>
      </c>
      <c r="AH15" s="68">
        <v>712</v>
      </c>
      <c r="AI15" s="24">
        <v>1775</v>
      </c>
      <c r="AJ15" s="68">
        <v>1831</v>
      </c>
      <c r="AK15" s="24">
        <v>1069</v>
      </c>
      <c r="AL15" s="68">
        <v>983</v>
      </c>
      <c r="AM15" s="47">
        <v>10</v>
      </c>
      <c r="AN15" s="5" t="s">
        <v>9</v>
      </c>
      <c r="AO15" s="23" t="s">
        <v>44</v>
      </c>
      <c r="AP15" s="24">
        <v>3352</v>
      </c>
      <c r="AQ15" s="68">
        <v>3573</v>
      </c>
      <c r="AR15" s="24">
        <v>1149</v>
      </c>
      <c r="AS15" s="68">
        <v>1113</v>
      </c>
      <c r="AT15" s="24">
        <v>1988</v>
      </c>
      <c r="AU15" s="68">
        <v>1820</v>
      </c>
    </row>
    <row r="16" spans="1:47" ht="18" customHeight="1">
      <c r="A16" s="47">
        <v>11</v>
      </c>
      <c r="B16" s="5" t="s">
        <v>10</v>
      </c>
      <c r="C16" s="23" t="s">
        <v>44</v>
      </c>
      <c r="D16" s="24">
        <v>0</v>
      </c>
      <c r="E16" s="68"/>
      <c r="F16" s="44">
        <v>2400</v>
      </c>
      <c r="G16" s="68">
        <v>2441</v>
      </c>
      <c r="H16" s="24">
        <v>1205</v>
      </c>
      <c r="I16" s="68">
        <v>1138</v>
      </c>
      <c r="J16" s="47">
        <v>11</v>
      </c>
      <c r="K16" s="5" t="s">
        <v>10</v>
      </c>
      <c r="L16" s="23" t="s">
        <v>44</v>
      </c>
      <c r="M16" s="61">
        <v>1500</v>
      </c>
      <c r="N16" s="68">
        <v>1498</v>
      </c>
      <c r="O16" s="24">
        <v>1871</v>
      </c>
      <c r="P16" s="68">
        <v>1967</v>
      </c>
      <c r="Q16" s="24">
        <v>2575</v>
      </c>
      <c r="R16" s="68">
        <v>2628</v>
      </c>
      <c r="S16" s="47">
        <v>11</v>
      </c>
      <c r="T16" s="5" t="s">
        <v>10</v>
      </c>
      <c r="U16" s="23" t="s">
        <v>44</v>
      </c>
      <c r="V16" s="24">
        <v>1874</v>
      </c>
      <c r="W16" s="68">
        <v>1995</v>
      </c>
      <c r="X16" s="24">
        <v>2164</v>
      </c>
      <c r="Y16" s="68">
        <v>2285</v>
      </c>
      <c r="Z16" s="24">
        <v>2520</v>
      </c>
      <c r="AA16" s="68">
        <v>2600</v>
      </c>
      <c r="AB16" s="24">
        <v>1570</v>
      </c>
      <c r="AC16" s="68">
        <v>1694</v>
      </c>
      <c r="AD16" s="47">
        <v>11</v>
      </c>
      <c r="AE16" s="5" t="s">
        <v>10</v>
      </c>
      <c r="AF16" s="23" t="s">
        <v>44</v>
      </c>
      <c r="AG16" s="24">
        <v>2872</v>
      </c>
      <c r="AH16" s="68">
        <v>2936</v>
      </c>
      <c r="AI16" s="24">
        <v>1432</v>
      </c>
      <c r="AJ16" s="68">
        <v>1475</v>
      </c>
      <c r="AK16" s="24">
        <v>2426</v>
      </c>
      <c r="AL16" s="68">
        <v>2521</v>
      </c>
      <c r="AM16" s="47">
        <v>11</v>
      </c>
      <c r="AN16" s="5" t="s">
        <v>10</v>
      </c>
      <c r="AO16" s="23" t="s">
        <v>44</v>
      </c>
      <c r="AP16" s="24">
        <v>1196</v>
      </c>
      <c r="AQ16" s="68">
        <v>1038</v>
      </c>
      <c r="AR16" s="24">
        <v>2005</v>
      </c>
      <c r="AS16" s="68">
        <v>2043</v>
      </c>
      <c r="AT16" s="24">
        <v>2741</v>
      </c>
      <c r="AU16" s="68">
        <v>3015</v>
      </c>
    </row>
    <row r="17" spans="1:47" ht="18" customHeight="1">
      <c r="A17" s="47">
        <v>12</v>
      </c>
      <c r="B17" s="5" t="s">
        <v>91</v>
      </c>
      <c r="C17" s="23" t="s">
        <v>44</v>
      </c>
      <c r="D17" s="24">
        <v>3573</v>
      </c>
      <c r="E17" s="68">
        <f>E18+E19</f>
        <v>3567</v>
      </c>
      <c r="F17" s="49">
        <f t="shared" ref="F17:AU17" si="0">F18+F19</f>
        <v>890</v>
      </c>
      <c r="G17" s="68">
        <f t="shared" si="0"/>
        <v>909</v>
      </c>
      <c r="H17" s="49">
        <f t="shared" si="0"/>
        <v>534</v>
      </c>
      <c r="I17" s="68">
        <f t="shared" si="0"/>
        <v>530</v>
      </c>
      <c r="J17" s="47">
        <v>12</v>
      </c>
      <c r="K17" s="5" t="s">
        <v>91</v>
      </c>
      <c r="L17" s="23" t="s">
        <v>44</v>
      </c>
      <c r="M17" s="49">
        <f t="shared" si="0"/>
        <v>797</v>
      </c>
      <c r="N17" s="68">
        <f t="shared" si="0"/>
        <v>818</v>
      </c>
      <c r="O17" s="49">
        <f t="shared" si="0"/>
        <v>875</v>
      </c>
      <c r="P17" s="68">
        <f t="shared" si="0"/>
        <v>934</v>
      </c>
      <c r="Q17" s="49">
        <f t="shared" si="0"/>
        <v>945</v>
      </c>
      <c r="R17" s="68">
        <f t="shared" si="0"/>
        <v>948</v>
      </c>
      <c r="S17" s="47">
        <v>12</v>
      </c>
      <c r="T17" s="5" t="s">
        <v>91</v>
      </c>
      <c r="U17" s="23" t="s">
        <v>44</v>
      </c>
      <c r="V17" s="49">
        <f t="shared" si="0"/>
        <v>848</v>
      </c>
      <c r="W17" s="68">
        <f t="shared" si="0"/>
        <v>875</v>
      </c>
      <c r="X17" s="49">
        <f t="shared" si="0"/>
        <v>835</v>
      </c>
      <c r="Y17" s="68">
        <f t="shared" si="0"/>
        <v>843</v>
      </c>
      <c r="Z17" s="49">
        <f t="shared" si="0"/>
        <v>1203</v>
      </c>
      <c r="AA17" s="68">
        <f t="shared" si="0"/>
        <v>1246</v>
      </c>
      <c r="AB17" s="49">
        <f t="shared" si="0"/>
        <v>981</v>
      </c>
      <c r="AC17" s="68">
        <f t="shared" si="0"/>
        <v>981</v>
      </c>
      <c r="AD17" s="47">
        <v>12</v>
      </c>
      <c r="AE17" s="5" t="s">
        <v>91</v>
      </c>
      <c r="AF17" s="23" t="s">
        <v>44</v>
      </c>
      <c r="AG17" s="49">
        <f t="shared" si="0"/>
        <v>1092</v>
      </c>
      <c r="AH17" s="68">
        <f t="shared" si="0"/>
        <v>1111</v>
      </c>
      <c r="AI17" s="49">
        <f t="shared" si="0"/>
        <v>1008</v>
      </c>
      <c r="AJ17" s="68">
        <f t="shared" si="0"/>
        <v>1035</v>
      </c>
      <c r="AK17" s="49">
        <f t="shared" si="0"/>
        <v>946</v>
      </c>
      <c r="AL17" s="68">
        <f t="shared" si="0"/>
        <v>974</v>
      </c>
      <c r="AM17" s="47">
        <v>12</v>
      </c>
      <c r="AN17" s="5" t="s">
        <v>91</v>
      </c>
      <c r="AO17" s="23" t="s">
        <v>44</v>
      </c>
      <c r="AP17" s="49">
        <f t="shared" si="0"/>
        <v>1426</v>
      </c>
      <c r="AQ17" s="68">
        <f t="shared" si="0"/>
        <v>1469</v>
      </c>
      <c r="AR17" s="49">
        <f t="shared" si="0"/>
        <v>1045</v>
      </c>
      <c r="AS17" s="68">
        <f t="shared" si="0"/>
        <v>1035</v>
      </c>
      <c r="AT17" s="49">
        <f t="shared" si="0"/>
        <v>1481</v>
      </c>
      <c r="AU17" s="68">
        <f t="shared" si="0"/>
        <v>1516</v>
      </c>
    </row>
    <row r="18" spans="1:47" ht="18" customHeight="1">
      <c r="A18" s="47">
        <v>13</v>
      </c>
      <c r="B18" s="5" t="s">
        <v>12</v>
      </c>
      <c r="C18" s="23" t="s">
        <v>44</v>
      </c>
      <c r="D18" s="24">
        <v>3573</v>
      </c>
      <c r="E18" s="68">
        <v>3567</v>
      </c>
      <c r="F18" s="44">
        <v>214</v>
      </c>
      <c r="G18" s="68">
        <v>220</v>
      </c>
      <c r="H18" s="24">
        <v>213</v>
      </c>
      <c r="I18" s="68">
        <v>210</v>
      </c>
      <c r="J18" s="47">
        <v>13</v>
      </c>
      <c r="K18" s="5" t="s">
        <v>12</v>
      </c>
      <c r="L18" s="23" t="s">
        <v>44</v>
      </c>
      <c r="M18" s="24">
        <v>0</v>
      </c>
      <c r="N18" s="68">
        <v>284</v>
      </c>
      <c r="O18" s="24">
        <v>289</v>
      </c>
      <c r="P18" s="68">
        <v>313</v>
      </c>
      <c r="Q18" s="24">
        <v>192</v>
      </c>
      <c r="R18" s="68">
        <v>189</v>
      </c>
      <c r="S18" s="47">
        <v>13</v>
      </c>
      <c r="T18" s="5" t="s">
        <v>12</v>
      </c>
      <c r="U18" s="23" t="s">
        <v>44</v>
      </c>
      <c r="V18" s="24">
        <v>299</v>
      </c>
      <c r="W18" s="68">
        <v>304</v>
      </c>
      <c r="X18" s="24">
        <v>183</v>
      </c>
      <c r="Y18" s="68">
        <v>150</v>
      </c>
      <c r="Z18" s="24">
        <v>337</v>
      </c>
      <c r="AA18" s="68">
        <v>335</v>
      </c>
      <c r="AB18" s="24">
        <v>506</v>
      </c>
      <c r="AC18" s="68">
        <v>465</v>
      </c>
      <c r="AD18" s="47">
        <v>13</v>
      </c>
      <c r="AE18" s="5" t="s">
        <v>12</v>
      </c>
      <c r="AF18" s="23" t="s">
        <v>44</v>
      </c>
      <c r="AG18" s="24">
        <v>227</v>
      </c>
      <c r="AH18" s="68">
        <v>228</v>
      </c>
      <c r="AI18" s="24">
        <v>570</v>
      </c>
      <c r="AJ18" s="68">
        <v>580</v>
      </c>
      <c r="AK18" s="24">
        <v>283</v>
      </c>
      <c r="AL18" s="68">
        <v>272</v>
      </c>
      <c r="AM18" s="47">
        <v>13</v>
      </c>
      <c r="AN18" s="5" t="s">
        <v>12</v>
      </c>
      <c r="AO18" s="23" t="s">
        <v>44</v>
      </c>
      <c r="AP18" s="24">
        <v>1042</v>
      </c>
      <c r="AQ18" s="68">
        <v>1076</v>
      </c>
      <c r="AR18" s="24">
        <v>389</v>
      </c>
      <c r="AS18" s="68">
        <v>385</v>
      </c>
      <c r="AT18" s="24">
        <v>633</v>
      </c>
      <c r="AU18" s="68">
        <v>558</v>
      </c>
    </row>
    <row r="19" spans="1:47" ht="18" customHeight="1">
      <c r="A19" s="47">
        <v>14</v>
      </c>
      <c r="B19" s="5" t="s">
        <v>13</v>
      </c>
      <c r="C19" s="23" t="s">
        <v>44</v>
      </c>
      <c r="D19" s="24">
        <v>0</v>
      </c>
      <c r="E19" s="68">
        <v>0</v>
      </c>
      <c r="F19" s="44">
        <v>676</v>
      </c>
      <c r="G19" s="68">
        <v>689</v>
      </c>
      <c r="H19" s="24">
        <v>321</v>
      </c>
      <c r="I19" s="68">
        <v>320</v>
      </c>
      <c r="J19" s="47">
        <v>14</v>
      </c>
      <c r="K19" s="5" t="s">
        <v>13</v>
      </c>
      <c r="L19" s="23" t="s">
        <v>44</v>
      </c>
      <c r="M19" s="24">
        <v>797</v>
      </c>
      <c r="N19" s="68">
        <v>534</v>
      </c>
      <c r="O19" s="24">
        <v>586</v>
      </c>
      <c r="P19" s="68">
        <v>621</v>
      </c>
      <c r="Q19" s="24">
        <v>753</v>
      </c>
      <c r="R19" s="68">
        <v>759</v>
      </c>
      <c r="S19" s="47">
        <v>14</v>
      </c>
      <c r="T19" s="5" t="s">
        <v>13</v>
      </c>
      <c r="U19" s="23" t="s">
        <v>44</v>
      </c>
      <c r="V19" s="24">
        <v>549</v>
      </c>
      <c r="W19" s="68">
        <v>571</v>
      </c>
      <c r="X19" s="24">
        <v>652</v>
      </c>
      <c r="Y19" s="68">
        <v>693</v>
      </c>
      <c r="Z19" s="24">
        <v>866</v>
      </c>
      <c r="AA19" s="68">
        <v>911</v>
      </c>
      <c r="AB19" s="24">
        <v>475</v>
      </c>
      <c r="AC19" s="68">
        <v>516</v>
      </c>
      <c r="AD19" s="47">
        <v>14</v>
      </c>
      <c r="AE19" s="5" t="s">
        <v>13</v>
      </c>
      <c r="AF19" s="23" t="s">
        <v>44</v>
      </c>
      <c r="AG19" s="24">
        <v>865</v>
      </c>
      <c r="AH19" s="68">
        <v>883</v>
      </c>
      <c r="AI19" s="24">
        <v>438</v>
      </c>
      <c r="AJ19" s="68">
        <v>455</v>
      </c>
      <c r="AK19" s="24">
        <v>663</v>
      </c>
      <c r="AL19" s="68">
        <v>702</v>
      </c>
      <c r="AM19" s="47">
        <v>14</v>
      </c>
      <c r="AN19" s="5" t="s">
        <v>13</v>
      </c>
      <c r="AO19" s="23" t="s">
        <v>44</v>
      </c>
      <c r="AP19" s="24">
        <v>384</v>
      </c>
      <c r="AQ19" s="68">
        <v>393</v>
      </c>
      <c r="AR19" s="24">
        <v>656</v>
      </c>
      <c r="AS19" s="68">
        <v>650</v>
      </c>
      <c r="AT19" s="24">
        <v>848</v>
      </c>
      <c r="AU19" s="68">
        <v>958</v>
      </c>
    </row>
    <row r="20" spans="1:47" ht="18" customHeight="1">
      <c r="A20" s="47">
        <v>15</v>
      </c>
      <c r="B20" s="42" t="s">
        <v>59</v>
      </c>
      <c r="C20" s="23" t="s">
        <v>44</v>
      </c>
      <c r="D20" s="24">
        <f>D21+D22</f>
        <v>849</v>
      </c>
      <c r="E20" s="69">
        <f t="shared" ref="E20:AU20" si="1">E21+E22</f>
        <v>707</v>
      </c>
      <c r="F20" s="24">
        <f t="shared" si="1"/>
        <v>139</v>
      </c>
      <c r="G20" s="69">
        <f t="shared" si="1"/>
        <v>109</v>
      </c>
      <c r="H20" s="24">
        <f t="shared" si="1"/>
        <v>44</v>
      </c>
      <c r="I20" s="69">
        <f t="shared" si="1"/>
        <v>32</v>
      </c>
      <c r="J20" s="47">
        <v>15</v>
      </c>
      <c r="K20" s="42" t="s">
        <v>59</v>
      </c>
      <c r="L20" s="23" t="s">
        <v>44</v>
      </c>
      <c r="M20" s="24">
        <f t="shared" si="1"/>
        <v>42</v>
      </c>
      <c r="N20" s="69">
        <f t="shared" si="1"/>
        <v>14</v>
      </c>
      <c r="O20" s="24">
        <f t="shared" si="1"/>
        <v>53</v>
      </c>
      <c r="P20" s="69">
        <f t="shared" si="1"/>
        <v>59</v>
      </c>
      <c r="Q20" s="24">
        <f t="shared" si="1"/>
        <v>115</v>
      </c>
      <c r="R20" s="69">
        <f t="shared" si="1"/>
        <v>166</v>
      </c>
      <c r="S20" s="47">
        <v>15</v>
      </c>
      <c r="T20" s="42" t="s">
        <v>59</v>
      </c>
      <c r="U20" s="23" t="s">
        <v>44</v>
      </c>
      <c r="V20" s="24">
        <f t="shared" si="1"/>
        <v>38</v>
      </c>
      <c r="W20" s="69">
        <f t="shared" si="1"/>
        <v>205</v>
      </c>
      <c r="X20" s="24">
        <f t="shared" si="1"/>
        <v>31</v>
      </c>
      <c r="Y20" s="69">
        <f t="shared" si="1"/>
        <v>142</v>
      </c>
      <c r="Z20" s="24">
        <f t="shared" si="1"/>
        <v>129</v>
      </c>
      <c r="AA20" s="69">
        <f t="shared" si="1"/>
        <v>30</v>
      </c>
      <c r="AB20" s="24">
        <f t="shared" si="1"/>
        <v>192</v>
      </c>
      <c r="AC20" s="69">
        <f t="shared" si="1"/>
        <v>208</v>
      </c>
      <c r="AD20" s="47">
        <v>15</v>
      </c>
      <c r="AE20" s="42" t="s">
        <v>59</v>
      </c>
      <c r="AF20" s="23" t="s">
        <v>44</v>
      </c>
      <c r="AG20" s="24">
        <f t="shared" si="1"/>
        <v>128</v>
      </c>
      <c r="AH20" s="69">
        <f t="shared" si="1"/>
        <v>166</v>
      </c>
      <c r="AI20" s="24">
        <f t="shared" si="1"/>
        <v>226</v>
      </c>
      <c r="AJ20" s="69">
        <f t="shared" si="1"/>
        <v>168</v>
      </c>
      <c r="AK20" s="24">
        <f t="shared" si="1"/>
        <v>94</v>
      </c>
      <c r="AL20" s="69">
        <f t="shared" si="1"/>
        <v>43</v>
      </c>
      <c r="AM20" s="47">
        <v>15</v>
      </c>
      <c r="AN20" s="42" t="s">
        <v>59</v>
      </c>
      <c r="AO20" s="23" t="s">
        <v>44</v>
      </c>
      <c r="AP20" s="24">
        <f t="shared" si="1"/>
        <v>34</v>
      </c>
      <c r="AQ20" s="69">
        <f t="shared" si="1"/>
        <v>61</v>
      </c>
      <c r="AR20" s="24">
        <f t="shared" si="1"/>
        <v>151</v>
      </c>
      <c r="AS20" s="69">
        <f t="shared" si="1"/>
        <v>111</v>
      </c>
      <c r="AT20" s="24">
        <f t="shared" si="1"/>
        <v>278</v>
      </c>
      <c r="AU20" s="69">
        <f t="shared" si="1"/>
        <v>244</v>
      </c>
    </row>
    <row r="21" spans="1:47" ht="18" customHeight="1">
      <c r="A21" s="47">
        <v>16</v>
      </c>
      <c r="B21" s="42" t="s">
        <v>5</v>
      </c>
      <c r="C21" s="23" t="s">
        <v>44</v>
      </c>
      <c r="D21" s="24">
        <v>128</v>
      </c>
      <c r="E21" s="68">
        <v>102</v>
      </c>
      <c r="F21" s="44">
        <v>16</v>
      </c>
      <c r="G21" s="68">
        <v>36</v>
      </c>
      <c r="H21" s="24">
        <v>6</v>
      </c>
      <c r="I21" s="68">
        <v>5</v>
      </c>
      <c r="J21" s="47">
        <v>16</v>
      </c>
      <c r="K21" s="42" t="s">
        <v>5</v>
      </c>
      <c r="L21" s="23" t="s">
        <v>44</v>
      </c>
      <c r="M21" s="24">
        <v>12</v>
      </c>
      <c r="N21" s="68">
        <v>5</v>
      </c>
      <c r="O21" s="24">
        <v>8</v>
      </c>
      <c r="P21" s="68">
        <v>3</v>
      </c>
      <c r="Q21" s="24">
        <v>32</v>
      </c>
      <c r="R21" s="68">
        <v>40</v>
      </c>
      <c r="S21" s="47">
        <v>16</v>
      </c>
      <c r="T21" s="42" t="s">
        <v>5</v>
      </c>
      <c r="U21" s="23" t="s">
        <v>44</v>
      </c>
      <c r="V21" s="24">
        <v>4</v>
      </c>
      <c r="W21" s="77">
        <v>88</v>
      </c>
      <c r="X21" s="24">
        <v>4</v>
      </c>
      <c r="Y21" s="68">
        <v>12</v>
      </c>
      <c r="Z21" s="24">
        <v>36</v>
      </c>
      <c r="AA21" s="68">
        <v>3</v>
      </c>
      <c r="AB21" s="24">
        <v>28</v>
      </c>
      <c r="AC21" s="68">
        <v>34</v>
      </c>
      <c r="AD21" s="47">
        <v>16</v>
      </c>
      <c r="AE21" s="42" t="s">
        <v>5</v>
      </c>
      <c r="AF21" s="23" t="s">
        <v>44</v>
      </c>
      <c r="AG21" s="24">
        <v>68</v>
      </c>
      <c r="AH21" s="68">
        <v>51</v>
      </c>
      <c r="AI21" s="24">
        <v>86</v>
      </c>
      <c r="AJ21" s="68">
        <v>50</v>
      </c>
      <c r="AK21" s="24">
        <v>21</v>
      </c>
      <c r="AL21" s="68">
        <v>12</v>
      </c>
      <c r="AM21" s="47">
        <v>16</v>
      </c>
      <c r="AN21" s="42" t="s">
        <v>5</v>
      </c>
      <c r="AO21" s="23" t="s">
        <v>44</v>
      </c>
      <c r="AP21" s="24">
        <v>7</v>
      </c>
      <c r="AQ21" s="68">
        <v>7</v>
      </c>
      <c r="AR21" s="24">
        <v>38</v>
      </c>
      <c r="AS21" s="68">
        <v>24</v>
      </c>
      <c r="AT21" s="24">
        <v>86</v>
      </c>
      <c r="AU21" s="68">
        <v>72</v>
      </c>
    </row>
    <row r="22" spans="1:47" ht="18" customHeight="1">
      <c r="A22" s="47">
        <v>17</v>
      </c>
      <c r="B22" s="42" t="s">
        <v>6</v>
      </c>
      <c r="C22" s="23" t="s">
        <v>44</v>
      </c>
      <c r="D22" s="24">
        <v>721</v>
      </c>
      <c r="E22" s="68">
        <v>605</v>
      </c>
      <c r="F22" s="44">
        <v>123</v>
      </c>
      <c r="G22" s="68">
        <v>73</v>
      </c>
      <c r="H22" s="24">
        <v>38</v>
      </c>
      <c r="I22" s="68">
        <v>27</v>
      </c>
      <c r="J22" s="47">
        <v>17</v>
      </c>
      <c r="K22" s="42" t="s">
        <v>6</v>
      </c>
      <c r="L22" s="23" t="s">
        <v>44</v>
      </c>
      <c r="M22" s="24">
        <v>30</v>
      </c>
      <c r="N22" s="68">
        <v>9</v>
      </c>
      <c r="O22" s="24">
        <v>45</v>
      </c>
      <c r="P22" s="68">
        <v>56</v>
      </c>
      <c r="Q22" s="24">
        <v>83</v>
      </c>
      <c r="R22" s="68">
        <v>126</v>
      </c>
      <c r="S22" s="47">
        <v>17</v>
      </c>
      <c r="T22" s="42" t="s">
        <v>6</v>
      </c>
      <c r="U22" s="23" t="s">
        <v>44</v>
      </c>
      <c r="V22" s="24">
        <v>34</v>
      </c>
      <c r="W22" s="68">
        <v>117</v>
      </c>
      <c r="X22" s="24">
        <v>27</v>
      </c>
      <c r="Y22" s="68">
        <v>130</v>
      </c>
      <c r="Z22" s="24">
        <v>93</v>
      </c>
      <c r="AA22" s="68">
        <v>27</v>
      </c>
      <c r="AB22" s="59">
        <v>164</v>
      </c>
      <c r="AC22" s="68">
        <v>174</v>
      </c>
      <c r="AD22" s="47">
        <v>17</v>
      </c>
      <c r="AE22" s="42" t="s">
        <v>6</v>
      </c>
      <c r="AF22" s="23" t="s">
        <v>44</v>
      </c>
      <c r="AG22" s="24">
        <v>60</v>
      </c>
      <c r="AH22" s="68">
        <v>115</v>
      </c>
      <c r="AI22" s="24">
        <v>140</v>
      </c>
      <c r="AJ22" s="68">
        <v>118</v>
      </c>
      <c r="AK22" s="24">
        <v>73</v>
      </c>
      <c r="AL22" s="68">
        <v>31</v>
      </c>
      <c r="AM22" s="47">
        <v>17</v>
      </c>
      <c r="AN22" s="42" t="s">
        <v>6</v>
      </c>
      <c r="AO22" s="23" t="s">
        <v>44</v>
      </c>
      <c r="AP22" s="24">
        <v>27</v>
      </c>
      <c r="AQ22" s="68">
        <v>54</v>
      </c>
      <c r="AR22" s="24">
        <v>113</v>
      </c>
      <c r="AS22" s="68">
        <v>87</v>
      </c>
      <c r="AT22" s="24">
        <v>192</v>
      </c>
      <c r="AU22" s="68">
        <v>172</v>
      </c>
    </row>
    <row r="23" spans="1:47" ht="18" customHeight="1">
      <c r="A23" s="47">
        <v>18</v>
      </c>
      <c r="B23" s="5" t="s">
        <v>58</v>
      </c>
      <c r="C23" s="23" t="s">
        <v>44</v>
      </c>
      <c r="D23" s="24">
        <v>8</v>
      </c>
      <c r="E23" s="68">
        <v>8</v>
      </c>
      <c r="F23" s="44">
        <v>1</v>
      </c>
      <c r="G23" s="68">
        <v>1</v>
      </c>
      <c r="H23" s="24">
        <v>0</v>
      </c>
      <c r="I23" s="68"/>
      <c r="J23" s="47">
        <v>18</v>
      </c>
      <c r="K23" s="5" t="s">
        <v>58</v>
      </c>
      <c r="L23" s="23" t="s">
        <v>44</v>
      </c>
      <c r="M23" s="24">
        <v>0</v>
      </c>
      <c r="N23" s="68"/>
      <c r="O23" s="24">
        <v>2</v>
      </c>
      <c r="P23" s="68">
        <v>1</v>
      </c>
      <c r="Q23" s="24">
        <v>2</v>
      </c>
      <c r="R23" s="68">
        <v>4</v>
      </c>
      <c r="S23" s="47">
        <v>18</v>
      </c>
      <c r="T23" s="5" t="s">
        <v>58</v>
      </c>
      <c r="U23" s="23" t="s">
        <v>44</v>
      </c>
      <c r="V23" s="24">
        <v>2</v>
      </c>
      <c r="W23" s="68">
        <v>3</v>
      </c>
      <c r="X23" s="24">
        <v>0</v>
      </c>
      <c r="Y23" s="68"/>
      <c r="Z23" s="24">
        <v>1</v>
      </c>
      <c r="AA23" s="68">
        <v>4</v>
      </c>
      <c r="AB23" s="59">
        <v>2</v>
      </c>
      <c r="AC23" s="68">
        <v>1</v>
      </c>
      <c r="AD23" s="47">
        <v>18</v>
      </c>
      <c r="AE23" s="5" t="s">
        <v>58</v>
      </c>
      <c r="AF23" s="23" t="s">
        <v>44</v>
      </c>
      <c r="AG23" s="24">
        <v>4</v>
      </c>
      <c r="AH23" s="68">
        <v>3</v>
      </c>
      <c r="AI23" s="24">
        <v>0</v>
      </c>
      <c r="AJ23" s="68"/>
      <c r="AK23" s="24">
        <v>0</v>
      </c>
      <c r="AL23" s="68"/>
      <c r="AM23" s="47">
        <v>18</v>
      </c>
      <c r="AN23" s="5" t="s">
        <v>58</v>
      </c>
      <c r="AO23" s="23" t="s">
        <v>44</v>
      </c>
      <c r="AP23" s="24">
        <v>2</v>
      </c>
      <c r="AQ23" s="68">
        <v>2</v>
      </c>
      <c r="AR23" s="24">
        <v>2</v>
      </c>
      <c r="AS23" s="68">
        <v>1</v>
      </c>
      <c r="AT23" s="24">
        <v>12</v>
      </c>
      <c r="AU23" s="68">
        <v>9</v>
      </c>
    </row>
    <row r="24" spans="1:47" ht="18" customHeight="1">
      <c r="A24" s="47">
        <v>19</v>
      </c>
      <c r="B24" s="5" t="s">
        <v>60</v>
      </c>
      <c r="C24" s="23" t="s">
        <v>44</v>
      </c>
      <c r="D24" s="24">
        <v>76</v>
      </c>
      <c r="E24" s="68">
        <v>115</v>
      </c>
      <c r="F24" s="44">
        <v>46</v>
      </c>
      <c r="G24" s="68">
        <v>32</v>
      </c>
      <c r="H24" s="24">
        <v>32</v>
      </c>
      <c r="I24" s="68">
        <v>7</v>
      </c>
      <c r="J24" s="47">
        <v>19</v>
      </c>
      <c r="K24" s="5" t="s">
        <v>60</v>
      </c>
      <c r="L24" s="23" t="s">
        <v>44</v>
      </c>
      <c r="M24" s="24">
        <v>27</v>
      </c>
      <c r="N24" s="68">
        <v>25</v>
      </c>
      <c r="O24" s="24">
        <v>26</v>
      </c>
      <c r="P24" s="68">
        <v>26</v>
      </c>
      <c r="Q24" s="24">
        <v>50</v>
      </c>
      <c r="R24" s="68">
        <v>39</v>
      </c>
      <c r="S24" s="47">
        <v>19</v>
      </c>
      <c r="T24" s="5" t="s">
        <v>60</v>
      </c>
      <c r="U24" s="23" t="s">
        <v>44</v>
      </c>
      <c r="V24" s="24">
        <v>23</v>
      </c>
      <c r="W24" s="68">
        <v>23</v>
      </c>
      <c r="X24" s="24">
        <v>29</v>
      </c>
      <c r="Y24" s="68">
        <v>29</v>
      </c>
      <c r="Z24" s="24">
        <v>35</v>
      </c>
      <c r="AA24" s="68">
        <v>16</v>
      </c>
      <c r="AB24" s="59">
        <v>35</v>
      </c>
      <c r="AC24" s="68">
        <v>31</v>
      </c>
      <c r="AD24" s="47">
        <v>19</v>
      </c>
      <c r="AE24" s="5" t="s">
        <v>60</v>
      </c>
      <c r="AF24" s="23" t="s">
        <v>44</v>
      </c>
      <c r="AG24" s="24">
        <v>42</v>
      </c>
      <c r="AH24" s="68">
        <v>30</v>
      </c>
      <c r="AI24" s="24">
        <v>55</v>
      </c>
      <c r="AJ24" s="68">
        <v>19</v>
      </c>
      <c r="AK24" s="24">
        <v>37</v>
      </c>
      <c r="AL24" s="68">
        <v>43</v>
      </c>
      <c r="AM24" s="47">
        <v>19</v>
      </c>
      <c r="AN24" s="5" t="s">
        <v>60</v>
      </c>
      <c r="AO24" s="23" t="s">
        <v>44</v>
      </c>
      <c r="AP24" s="24">
        <v>31</v>
      </c>
      <c r="AQ24" s="68">
        <v>41</v>
      </c>
      <c r="AR24" s="24">
        <v>30</v>
      </c>
      <c r="AS24" s="68">
        <v>19</v>
      </c>
      <c r="AT24" s="24">
        <v>102</v>
      </c>
      <c r="AU24" s="68">
        <v>91</v>
      </c>
    </row>
    <row r="25" spans="1:47" ht="18" customHeight="1">
      <c r="A25" s="47">
        <v>20</v>
      </c>
      <c r="B25" s="5" t="s">
        <v>61</v>
      </c>
      <c r="C25" s="23" t="s">
        <v>44</v>
      </c>
      <c r="D25" s="24">
        <v>590</v>
      </c>
      <c r="E25" s="68">
        <v>109</v>
      </c>
      <c r="F25" s="44">
        <v>167</v>
      </c>
      <c r="G25" s="68">
        <v>29</v>
      </c>
      <c r="H25" s="24">
        <v>39</v>
      </c>
      <c r="I25" s="68">
        <v>88</v>
      </c>
      <c r="J25" s="47">
        <v>20</v>
      </c>
      <c r="K25" s="5" t="s">
        <v>61</v>
      </c>
      <c r="L25" s="23" t="s">
        <v>44</v>
      </c>
      <c r="M25" s="24">
        <v>62</v>
      </c>
      <c r="N25" s="68">
        <v>271</v>
      </c>
      <c r="O25" s="24">
        <v>135</v>
      </c>
      <c r="P25" s="68">
        <v>141</v>
      </c>
      <c r="Q25" s="24">
        <v>106</v>
      </c>
      <c r="R25" s="68">
        <v>77</v>
      </c>
      <c r="S25" s="47">
        <v>20</v>
      </c>
      <c r="T25" s="5" t="s">
        <v>61</v>
      </c>
      <c r="U25" s="23" t="s">
        <v>44</v>
      </c>
      <c r="V25" s="24">
        <v>107</v>
      </c>
      <c r="W25" s="68">
        <v>110</v>
      </c>
      <c r="X25" s="24">
        <v>76</v>
      </c>
      <c r="Y25" s="68">
        <v>67</v>
      </c>
      <c r="Z25" s="24">
        <v>105</v>
      </c>
      <c r="AA25" s="68">
        <v>16</v>
      </c>
      <c r="AB25" s="59">
        <v>77</v>
      </c>
      <c r="AC25" s="68">
        <v>65</v>
      </c>
      <c r="AD25" s="47">
        <v>20</v>
      </c>
      <c r="AE25" s="5" t="s">
        <v>61</v>
      </c>
      <c r="AF25" s="23" t="s">
        <v>44</v>
      </c>
      <c r="AG25" s="24">
        <v>147</v>
      </c>
      <c r="AH25" s="68">
        <v>94</v>
      </c>
      <c r="AI25" s="24">
        <v>90</v>
      </c>
      <c r="AJ25" s="68">
        <v>89</v>
      </c>
      <c r="AK25" s="24">
        <v>157</v>
      </c>
      <c r="AL25" s="68">
        <v>147</v>
      </c>
      <c r="AM25" s="47">
        <v>20</v>
      </c>
      <c r="AN25" s="5" t="s">
        <v>61</v>
      </c>
      <c r="AO25" s="23" t="s">
        <v>44</v>
      </c>
      <c r="AP25" s="24">
        <v>167</v>
      </c>
      <c r="AQ25" s="68">
        <v>172</v>
      </c>
      <c r="AR25" s="24">
        <v>111</v>
      </c>
      <c r="AS25" s="68">
        <v>59</v>
      </c>
      <c r="AT25" s="24">
        <v>265</v>
      </c>
      <c r="AU25" s="68">
        <v>262</v>
      </c>
    </row>
    <row r="26" spans="1:47" ht="18" customHeight="1">
      <c r="A26" s="47">
        <v>21</v>
      </c>
      <c r="B26" s="5" t="s">
        <v>5</v>
      </c>
      <c r="C26" s="23" t="s">
        <v>44</v>
      </c>
      <c r="D26" s="24">
        <f>D25-D27</f>
        <v>323</v>
      </c>
      <c r="E26" s="68">
        <f>E25-E27</f>
        <v>68</v>
      </c>
      <c r="F26" s="49">
        <f t="shared" ref="F26:AU26" si="2">F25-F27</f>
        <v>95</v>
      </c>
      <c r="G26" s="68">
        <f t="shared" si="2"/>
        <v>14</v>
      </c>
      <c r="H26" s="49">
        <f t="shared" si="2"/>
        <v>23</v>
      </c>
      <c r="I26" s="68">
        <f t="shared" si="2"/>
        <v>53</v>
      </c>
      <c r="J26" s="47">
        <v>21</v>
      </c>
      <c r="K26" s="5" t="s">
        <v>5</v>
      </c>
      <c r="L26" s="23" t="s">
        <v>44</v>
      </c>
      <c r="M26" s="49">
        <f t="shared" si="2"/>
        <v>34</v>
      </c>
      <c r="N26" s="68">
        <f t="shared" si="2"/>
        <v>158</v>
      </c>
      <c r="O26" s="49">
        <f t="shared" si="2"/>
        <v>82</v>
      </c>
      <c r="P26" s="68">
        <f t="shared" si="2"/>
        <v>86</v>
      </c>
      <c r="Q26" s="49">
        <f t="shared" si="2"/>
        <v>71</v>
      </c>
      <c r="R26" s="68">
        <f t="shared" si="2"/>
        <v>54</v>
      </c>
      <c r="S26" s="47">
        <v>21</v>
      </c>
      <c r="T26" s="5" t="s">
        <v>5</v>
      </c>
      <c r="U26" s="23" t="s">
        <v>44</v>
      </c>
      <c r="V26" s="49">
        <f t="shared" si="2"/>
        <v>59</v>
      </c>
      <c r="W26" s="68">
        <f t="shared" si="2"/>
        <v>64</v>
      </c>
      <c r="X26" s="49">
        <f t="shared" si="2"/>
        <v>47</v>
      </c>
      <c r="Y26" s="68">
        <f t="shared" si="2"/>
        <v>29</v>
      </c>
      <c r="Z26" s="49">
        <f t="shared" si="2"/>
        <v>65</v>
      </c>
      <c r="AA26" s="68">
        <f t="shared" si="2"/>
        <v>14</v>
      </c>
      <c r="AB26" s="49">
        <f t="shared" si="2"/>
        <v>43</v>
      </c>
      <c r="AC26" s="68">
        <f t="shared" si="2"/>
        <v>39</v>
      </c>
      <c r="AD26" s="47">
        <v>21</v>
      </c>
      <c r="AE26" s="5" t="s">
        <v>5</v>
      </c>
      <c r="AF26" s="23" t="s">
        <v>44</v>
      </c>
      <c r="AG26" s="49">
        <f t="shared" si="2"/>
        <v>101</v>
      </c>
      <c r="AH26" s="68">
        <f t="shared" si="2"/>
        <v>52</v>
      </c>
      <c r="AI26" s="49">
        <f t="shared" si="2"/>
        <v>47</v>
      </c>
      <c r="AJ26" s="68">
        <f t="shared" si="2"/>
        <v>45</v>
      </c>
      <c r="AK26" s="49">
        <f t="shared" si="2"/>
        <v>84</v>
      </c>
      <c r="AL26" s="68">
        <f t="shared" si="2"/>
        <v>78</v>
      </c>
      <c r="AM26" s="47">
        <v>21</v>
      </c>
      <c r="AN26" s="5" t="s">
        <v>5</v>
      </c>
      <c r="AO26" s="23" t="s">
        <v>44</v>
      </c>
      <c r="AP26" s="49">
        <f t="shared" si="2"/>
        <v>101</v>
      </c>
      <c r="AQ26" s="68">
        <f t="shared" si="2"/>
        <v>109</v>
      </c>
      <c r="AR26" s="49">
        <f t="shared" si="2"/>
        <v>75</v>
      </c>
      <c r="AS26" s="68">
        <f t="shared" si="2"/>
        <v>37</v>
      </c>
      <c r="AT26" s="49">
        <f t="shared" si="2"/>
        <v>144</v>
      </c>
      <c r="AU26" s="68">
        <f t="shared" si="2"/>
        <v>149</v>
      </c>
    </row>
    <row r="27" spans="1:47" ht="18" customHeight="1">
      <c r="A27" s="47">
        <v>22</v>
      </c>
      <c r="B27" s="5" t="s">
        <v>6</v>
      </c>
      <c r="C27" s="23" t="s">
        <v>44</v>
      </c>
      <c r="D27" s="24">
        <v>267</v>
      </c>
      <c r="E27" s="68">
        <v>41</v>
      </c>
      <c r="F27" s="44">
        <v>72</v>
      </c>
      <c r="G27" s="68">
        <v>15</v>
      </c>
      <c r="H27" s="24">
        <v>16</v>
      </c>
      <c r="I27" s="68">
        <v>35</v>
      </c>
      <c r="J27" s="47">
        <v>22</v>
      </c>
      <c r="K27" s="5" t="s">
        <v>6</v>
      </c>
      <c r="L27" s="23" t="s">
        <v>44</v>
      </c>
      <c r="M27" s="24">
        <v>28</v>
      </c>
      <c r="N27" s="68">
        <v>113</v>
      </c>
      <c r="O27" s="24">
        <v>53</v>
      </c>
      <c r="P27" s="68">
        <v>55</v>
      </c>
      <c r="Q27" s="24">
        <v>35</v>
      </c>
      <c r="R27" s="68">
        <v>23</v>
      </c>
      <c r="S27" s="47">
        <v>22</v>
      </c>
      <c r="T27" s="5" t="s">
        <v>6</v>
      </c>
      <c r="U27" s="23" t="s">
        <v>44</v>
      </c>
      <c r="V27" s="24">
        <v>48</v>
      </c>
      <c r="W27" s="68">
        <v>46</v>
      </c>
      <c r="X27" s="24">
        <v>29</v>
      </c>
      <c r="Y27" s="68">
        <v>38</v>
      </c>
      <c r="Z27" s="24">
        <v>40</v>
      </c>
      <c r="AA27" s="68">
        <v>2</v>
      </c>
      <c r="AB27" s="59">
        <v>34</v>
      </c>
      <c r="AC27" s="68">
        <v>26</v>
      </c>
      <c r="AD27" s="47">
        <v>22</v>
      </c>
      <c r="AE27" s="5" t="s">
        <v>6</v>
      </c>
      <c r="AF27" s="23" t="s">
        <v>44</v>
      </c>
      <c r="AG27" s="24">
        <v>46</v>
      </c>
      <c r="AH27" s="68">
        <v>42</v>
      </c>
      <c r="AI27" s="24">
        <v>43</v>
      </c>
      <c r="AJ27" s="68">
        <v>44</v>
      </c>
      <c r="AK27" s="24">
        <v>73</v>
      </c>
      <c r="AL27" s="68">
        <v>69</v>
      </c>
      <c r="AM27" s="47">
        <v>22</v>
      </c>
      <c r="AN27" s="5" t="s">
        <v>6</v>
      </c>
      <c r="AO27" s="23" t="s">
        <v>44</v>
      </c>
      <c r="AP27" s="24">
        <v>66</v>
      </c>
      <c r="AQ27" s="68">
        <v>63</v>
      </c>
      <c r="AR27" s="24">
        <v>36</v>
      </c>
      <c r="AS27" s="68">
        <v>22</v>
      </c>
      <c r="AT27" s="24">
        <v>121</v>
      </c>
      <c r="AU27" s="68">
        <v>113</v>
      </c>
    </row>
    <row r="28" spans="1:47" ht="18" customHeight="1">
      <c r="A28" s="47">
        <v>23</v>
      </c>
      <c r="B28" s="5" t="s">
        <v>14</v>
      </c>
      <c r="C28" s="23" t="s">
        <v>44</v>
      </c>
      <c r="D28" s="24">
        <v>304</v>
      </c>
      <c r="E28" s="68">
        <v>281</v>
      </c>
      <c r="F28" s="44">
        <v>63</v>
      </c>
      <c r="G28" s="68">
        <v>66</v>
      </c>
      <c r="H28" s="24">
        <v>47</v>
      </c>
      <c r="I28" s="68">
        <v>64</v>
      </c>
      <c r="J28" s="47">
        <v>23</v>
      </c>
      <c r="K28" s="5" t="s">
        <v>14</v>
      </c>
      <c r="L28" s="23" t="s">
        <v>44</v>
      </c>
      <c r="M28" s="24">
        <v>27</v>
      </c>
      <c r="N28" s="68">
        <v>33</v>
      </c>
      <c r="O28" s="24">
        <v>83</v>
      </c>
      <c r="P28" s="68">
        <v>58</v>
      </c>
      <c r="Q28" s="24">
        <v>83</v>
      </c>
      <c r="R28" s="68">
        <v>64</v>
      </c>
      <c r="S28" s="47">
        <v>23</v>
      </c>
      <c r="T28" s="5" t="s">
        <v>14</v>
      </c>
      <c r="U28" s="23" t="s">
        <v>44</v>
      </c>
      <c r="V28" s="24">
        <v>70</v>
      </c>
      <c r="W28" s="68">
        <v>69</v>
      </c>
      <c r="X28" s="24">
        <v>67</v>
      </c>
      <c r="Y28" s="68">
        <v>43</v>
      </c>
      <c r="Z28" s="24">
        <v>79</v>
      </c>
      <c r="AA28" s="68">
        <v>68</v>
      </c>
      <c r="AB28" s="24">
        <v>65</v>
      </c>
      <c r="AC28" s="68">
        <v>78</v>
      </c>
      <c r="AD28" s="47">
        <v>23</v>
      </c>
      <c r="AE28" s="5" t="s">
        <v>14</v>
      </c>
      <c r="AF28" s="23" t="s">
        <v>44</v>
      </c>
      <c r="AG28" s="24">
        <v>69</v>
      </c>
      <c r="AH28" s="68">
        <v>65</v>
      </c>
      <c r="AI28" s="24">
        <v>92</v>
      </c>
      <c r="AJ28" s="68">
        <v>71</v>
      </c>
      <c r="AK28" s="24">
        <v>76</v>
      </c>
      <c r="AL28" s="68">
        <v>79</v>
      </c>
      <c r="AM28" s="47">
        <v>23</v>
      </c>
      <c r="AN28" s="5" t="s">
        <v>14</v>
      </c>
      <c r="AO28" s="23" t="s">
        <v>44</v>
      </c>
      <c r="AP28" s="24">
        <v>84</v>
      </c>
      <c r="AQ28" s="68">
        <v>89</v>
      </c>
      <c r="AR28" s="24">
        <v>76</v>
      </c>
      <c r="AS28" s="68">
        <v>51</v>
      </c>
      <c r="AT28" s="24">
        <v>103</v>
      </c>
      <c r="AU28" s="68">
        <v>96</v>
      </c>
    </row>
    <row r="29" spans="1:47" ht="18" customHeight="1">
      <c r="A29" s="47">
        <v>24</v>
      </c>
      <c r="B29" s="5" t="s">
        <v>15</v>
      </c>
      <c r="C29" s="23" t="s">
        <v>44</v>
      </c>
      <c r="D29" s="24">
        <v>89</v>
      </c>
      <c r="E29" s="68">
        <v>93</v>
      </c>
      <c r="F29" s="44">
        <v>20</v>
      </c>
      <c r="G29" s="68">
        <v>17</v>
      </c>
      <c r="H29" s="24">
        <v>9</v>
      </c>
      <c r="I29" s="68">
        <v>6</v>
      </c>
      <c r="J29" s="47">
        <v>24</v>
      </c>
      <c r="K29" s="5" t="s">
        <v>15</v>
      </c>
      <c r="L29" s="23" t="s">
        <v>44</v>
      </c>
      <c r="M29" s="24">
        <v>18</v>
      </c>
      <c r="N29" s="68">
        <v>15</v>
      </c>
      <c r="O29" s="24">
        <v>9</v>
      </c>
      <c r="P29" s="68">
        <v>16</v>
      </c>
      <c r="Q29" s="24">
        <v>24</v>
      </c>
      <c r="R29" s="68">
        <v>26</v>
      </c>
      <c r="S29" s="47">
        <v>24</v>
      </c>
      <c r="T29" s="5" t="s">
        <v>15</v>
      </c>
      <c r="U29" s="23" t="s">
        <v>44</v>
      </c>
      <c r="V29" s="24">
        <v>18</v>
      </c>
      <c r="W29" s="68">
        <v>13</v>
      </c>
      <c r="X29" s="24">
        <v>22</v>
      </c>
      <c r="Y29" s="68">
        <v>17</v>
      </c>
      <c r="Z29" s="24">
        <v>15</v>
      </c>
      <c r="AA29" s="68">
        <v>22</v>
      </c>
      <c r="AB29" s="24">
        <v>16</v>
      </c>
      <c r="AC29" s="68">
        <v>21</v>
      </c>
      <c r="AD29" s="47">
        <v>24</v>
      </c>
      <c r="AE29" s="5" t="s">
        <v>15</v>
      </c>
      <c r="AF29" s="23" t="s">
        <v>44</v>
      </c>
      <c r="AG29" s="24">
        <v>17</v>
      </c>
      <c r="AH29" s="68">
        <v>26</v>
      </c>
      <c r="AI29" s="24">
        <v>12</v>
      </c>
      <c r="AJ29" s="68">
        <v>15</v>
      </c>
      <c r="AK29" s="24">
        <v>17</v>
      </c>
      <c r="AL29" s="68">
        <v>32</v>
      </c>
      <c r="AM29" s="47">
        <v>24</v>
      </c>
      <c r="AN29" s="5" t="s">
        <v>15</v>
      </c>
      <c r="AO29" s="23" t="s">
        <v>44</v>
      </c>
      <c r="AP29" s="24">
        <v>28</v>
      </c>
      <c r="AQ29" s="68">
        <v>36</v>
      </c>
      <c r="AR29" s="24">
        <v>21</v>
      </c>
      <c r="AS29" s="68">
        <v>16</v>
      </c>
      <c r="AT29" s="24">
        <v>20</v>
      </c>
      <c r="AU29" s="68">
        <v>44</v>
      </c>
    </row>
    <row r="30" spans="1:47" ht="18" customHeight="1">
      <c r="A30" s="47">
        <v>25</v>
      </c>
      <c r="B30" s="5" t="s">
        <v>16</v>
      </c>
      <c r="C30" s="23" t="s">
        <v>44</v>
      </c>
      <c r="D30" s="24">
        <f>D28-D29</f>
        <v>215</v>
      </c>
      <c r="E30" s="69">
        <f t="shared" ref="E30:AU30" si="3">E28-E29</f>
        <v>188</v>
      </c>
      <c r="F30" s="24">
        <f t="shared" si="3"/>
        <v>43</v>
      </c>
      <c r="G30" s="69">
        <f t="shared" si="3"/>
        <v>49</v>
      </c>
      <c r="H30" s="24">
        <f t="shared" si="3"/>
        <v>38</v>
      </c>
      <c r="I30" s="69">
        <f t="shared" si="3"/>
        <v>58</v>
      </c>
      <c r="J30" s="47">
        <v>25</v>
      </c>
      <c r="K30" s="5" t="s">
        <v>16</v>
      </c>
      <c r="L30" s="23" t="s">
        <v>44</v>
      </c>
      <c r="M30" s="24">
        <f t="shared" si="3"/>
        <v>9</v>
      </c>
      <c r="N30" s="69">
        <f t="shared" si="3"/>
        <v>18</v>
      </c>
      <c r="O30" s="24">
        <f t="shared" si="3"/>
        <v>74</v>
      </c>
      <c r="P30" s="69">
        <f t="shared" si="3"/>
        <v>42</v>
      </c>
      <c r="Q30" s="24">
        <f t="shared" si="3"/>
        <v>59</v>
      </c>
      <c r="R30" s="69">
        <f t="shared" si="3"/>
        <v>38</v>
      </c>
      <c r="S30" s="47">
        <v>25</v>
      </c>
      <c r="T30" s="5" t="s">
        <v>16</v>
      </c>
      <c r="U30" s="23" t="s">
        <v>44</v>
      </c>
      <c r="V30" s="24">
        <f t="shared" si="3"/>
        <v>52</v>
      </c>
      <c r="W30" s="69">
        <f t="shared" si="3"/>
        <v>56</v>
      </c>
      <c r="X30" s="24">
        <f t="shared" si="3"/>
        <v>45</v>
      </c>
      <c r="Y30" s="69">
        <f t="shared" si="3"/>
        <v>26</v>
      </c>
      <c r="Z30" s="24">
        <f t="shared" si="3"/>
        <v>64</v>
      </c>
      <c r="AA30" s="69">
        <f t="shared" si="3"/>
        <v>46</v>
      </c>
      <c r="AB30" s="24">
        <f t="shared" si="3"/>
        <v>49</v>
      </c>
      <c r="AC30" s="69">
        <f t="shared" si="3"/>
        <v>57</v>
      </c>
      <c r="AD30" s="47">
        <v>25</v>
      </c>
      <c r="AE30" s="5" t="s">
        <v>16</v>
      </c>
      <c r="AF30" s="23" t="s">
        <v>44</v>
      </c>
      <c r="AG30" s="24">
        <f t="shared" si="3"/>
        <v>52</v>
      </c>
      <c r="AH30" s="69">
        <f t="shared" si="3"/>
        <v>39</v>
      </c>
      <c r="AI30" s="24">
        <f t="shared" si="3"/>
        <v>80</v>
      </c>
      <c r="AJ30" s="69">
        <f t="shared" si="3"/>
        <v>56</v>
      </c>
      <c r="AK30" s="24">
        <f t="shared" si="3"/>
        <v>59</v>
      </c>
      <c r="AL30" s="69">
        <f t="shared" si="3"/>
        <v>47</v>
      </c>
      <c r="AM30" s="47">
        <v>25</v>
      </c>
      <c r="AN30" s="5" t="s">
        <v>16</v>
      </c>
      <c r="AO30" s="23" t="s">
        <v>44</v>
      </c>
      <c r="AP30" s="24">
        <f t="shared" si="3"/>
        <v>56</v>
      </c>
      <c r="AQ30" s="69">
        <f t="shared" si="3"/>
        <v>53</v>
      </c>
      <c r="AR30" s="24">
        <f t="shared" si="3"/>
        <v>55</v>
      </c>
      <c r="AS30" s="69">
        <f t="shared" si="3"/>
        <v>35</v>
      </c>
      <c r="AT30" s="24">
        <f t="shared" si="3"/>
        <v>83</v>
      </c>
      <c r="AU30" s="69">
        <f t="shared" si="3"/>
        <v>52</v>
      </c>
    </row>
    <row r="31" spans="1:47" ht="18" customHeight="1">
      <c r="A31" s="47">
        <v>26</v>
      </c>
      <c r="B31" s="5" t="s">
        <v>63</v>
      </c>
      <c r="C31" s="23" t="s">
        <v>44</v>
      </c>
      <c r="D31" s="24">
        <v>56</v>
      </c>
      <c r="E31" s="68">
        <v>56</v>
      </c>
      <c r="F31" s="44">
        <v>12</v>
      </c>
      <c r="G31" s="68">
        <v>8</v>
      </c>
      <c r="H31" s="24">
        <v>6</v>
      </c>
      <c r="I31" s="68">
        <v>9</v>
      </c>
      <c r="J31" s="47">
        <v>26</v>
      </c>
      <c r="K31" s="5" t="s">
        <v>63</v>
      </c>
      <c r="L31" s="23" t="s">
        <v>44</v>
      </c>
      <c r="M31" s="24">
        <v>6</v>
      </c>
      <c r="N31" s="68">
        <v>5</v>
      </c>
      <c r="O31" s="24">
        <v>16</v>
      </c>
      <c r="P31" s="68">
        <v>18</v>
      </c>
      <c r="Q31" s="24">
        <v>7</v>
      </c>
      <c r="R31" s="68">
        <v>5</v>
      </c>
      <c r="S31" s="47">
        <v>26</v>
      </c>
      <c r="T31" s="5" t="s">
        <v>63</v>
      </c>
      <c r="U31" s="23" t="s">
        <v>44</v>
      </c>
      <c r="V31" s="24">
        <v>14</v>
      </c>
      <c r="W31" s="68">
        <v>20</v>
      </c>
      <c r="X31" s="24">
        <v>12</v>
      </c>
      <c r="Y31" s="68">
        <v>13</v>
      </c>
      <c r="Z31" s="24">
        <v>9</v>
      </c>
      <c r="AA31" s="68">
        <v>17</v>
      </c>
      <c r="AB31" s="24">
        <v>6</v>
      </c>
      <c r="AC31" s="68">
        <v>14</v>
      </c>
      <c r="AD31" s="47">
        <v>26</v>
      </c>
      <c r="AE31" s="5" t="s">
        <v>63</v>
      </c>
      <c r="AF31" s="23" t="s">
        <v>44</v>
      </c>
      <c r="AG31" s="24">
        <v>24</v>
      </c>
      <c r="AH31" s="68">
        <v>10</v>
      </c>
      <c r="AI31" s="24">
        <v>7</v>
      </c>
      <c r="AJ31" s="68">
        <v>17</v>
      </c>
      <c r="AK31" s="24">
        <v>14</v>
      </c>
      <c r="AL31" s="68">
        <v>24</v>
      </c>
      <c r="AM31" s="47">
        <v>26</v>
      </c>
      <c r="AN31" s="5" t="s">
        <v>63</v>
      </c>
      <c r="AO31" s="23" t="s">
        <v>44</v>
      </c>
      <c r="AP31" s="24">
        <v>15</v>
      </c>
      <c r="AQ31" s="68">
        <v>28</v>
      </c>
      <c r="AR31" s="24">
        <v>8</v>
      </c>
      <c r="AS31" s="68">
        <v>8</v>
      </c>
      <c r="AT31" s="24">
        <v>19</v>
      </c>
      <c r="AU31" s="68">
        <v>24</v>
      </c>
    </row>
    <row r="32" spans="1:47" ht="18" customHeight="1">
      <c r="A32" s="47">
        <v>27</v>
      </c>
      <c r="B32" s="5" t="s">
        <v>64</v>
      </c>
      <c r="C32" s="23" t="s">
        <v>44</v>
      </c>
      <c r="D32" s="24">
        <v>15</v>
      </c>
      <c r="E32" s="68">
        <v>19</v>
      </c>
      <c r="F32" s="44">
        <v>1</v>
      </c>
      <c r="G32" s="68">
        <v>1</v>
      </c>
      <c r="H32" s="24">
        <v>0</v>
      </c>
      <c r="I32" s="68">
        <v>0</v>
      </c>
      <c r="J32" s="47">
        <v>27</v>
      </c>
      <c r="K32" s="5" t="s">
        <v>64</v>
      </c>
      <c r="L32" s="23" t="s">
        <v>44</v>
      </c>
      <c r="M32" s="24">
        <v>0</v>
      </c>
      <c r="N32" s="68">
        <v>2</v>
      </c>
      <c r="O32" s="24">
        <v>0</v>
      </c>
      <c r="P32" s="68">
        <v>1</v>
      </c>
      <c r="Q32" s="24">
        <v>0</v>
      </c>
      <c r="R32" s="68">
        <v>1</v>
      </c>
      <c r="S32" s="47">
        <v>27</v>
      </c>
      <c r="T32" s="5" t="s">
        <v>64</v>
      </c>
      <c r="U32" s="23" t="s">
        <v>44</v>
      </c>
      <c r="V32" s="24">
        <v>0</v>
      </c>
      <c r="W32" s="68">
        <v>0</v>
      </c>
      <c r="X32" s="24">
        <v>2</v>
      </c>
      <c r="Y32" s="68">
        <v>2</v>
      </c>
      <c r="Z32" s="24">
        <v>1</v>
      </c>
      <c r="AA32" s="68">
        <v>2</v>
      </c>
      <c r="AB32" s="24">
        <v>1</v>
      </c>
      <c r="AC32" s="68">
        <v>0</v>
      </c>
      <c r="AD32" s="47">
        <v>27</v>
      </c>
      <c r="AE32" s="5" t="s">
        <v>64</v>
      </c>
      <c r="AF32" s="23" t="s">
        <v>44</v>
      </c>
      <c r="AG32" s="24">
        <v>3</v>
      </c>
      <c r="AH32" s="68">
        <v>2</v>
      </c>
      <c r="AI32" s="24">
        <v>4</v>
      </c>
      <c r="AJ32" s="68">
        <v>2</v>
      </c>
      <c r="AK32" s="24">
        <v>1</v>
      </c>
      <c r="AL32" s="68">
        <v>2</v>
      </c>
      <c r="AM32" s="47">
        <v>27</v>
      </c>
      <c r="AN32" s="5" t="s">
        <v>64</v>
      </c>
      <c r="AO32" s="23" t="s">
        <v>44</v>
      </c>
      <c r="AP32" s="24">
        <v>2</v>
      </c>
      <c r="AQ32" s="68">
        <v>1</v>
      </c>
      <c r="AR32" s="24">
        <v>0</v>
      </c>
      <c r="AS32" s="68">
        <v>0</v>
      </c>
      <c r="AT32" s="24">
        <v>3</v>
      </c>
      <c r="AU32" s="68">
        <v>3</v>
      </c>
    </row>
    <row r="33" spans="1:47" ht="18" customHeight="1">
      <c r="A33" s="47">
        <v>28</v>
      </c>
      <c r="B33" s="5" t="s">
        <v>92</v>
      </c>
      <c r="C33" s="23" t="s">
        <v>44</v>
      </c>
      <c r="D33" s="24">
        <v>210</v>
      </c>
      <c r="E33" s="68">
        <v>244</v>
      </c>
      <c r="F33" s="44">
        <v>39</v>
      </c>
      <c r="G33" s="68">
        <v>55</v>
      </c>
      <c r="H33" s="24">
        <v>54</v>
      </c>
      <c r="I33" s="68">
        <v>69</v>
      </c>
      <c r="J33" s="47">
        <v>28</v>
      </c>
      <c r="K33" s="5" t="s">
        <v>92</v>
      </c>
      <c r="L33" s="23" t="s">
        <v>44</v>
      </c>
      <c r="M33" s="24">
        <v>83</v>
      </c>
      <c r="N33" s="68">
        <v>91</v>
      </c>
      <c r="O33" s="24">
        <v>97</v>
      </c>
      <c r="P33" s="68">
        <v>131</v>
      </c>
      <c r="Q33" s="24">
        <v>28</v>
      </c>
      <c r="R33" s="68">
        <v>23</v>
      </c>
      <c r="S33" s="47">
        <v>28</v>
      </c>
      <c r="T33" s="5" t="s">
        <v>92</v>
      </c>
      <c r="U33" s="23" t="s">
        <v>44</v>
      </c>
      <c r="V33" s="24">
        <v>55</v>
      </c>
      <c r="W33" s="68">
        <v>56</v>
      </c>
      <c r="X33" s="24">
        <v>34</v>
      </c>
      <c r="Y33" s="68">
        <v>29</v>
      </c>
      <c r="Z33" s="24">
        <v>113</v>
      </c>
      <c r="AA33" s="68">
        <v>81</v>
      </c>
      <c r="AB33" s="24">
        <v>37</v>
      </c>
      <c r="AC33" s="68">
        <v>46</v>
      </c>
      <c r="AD33" s="47">
        <v>28</v>
      </c>
      <c r="AE33" s="5" t="s">
        <v>92</v>
      </c>
      <c r="AF33" s="23" t="s">
        <v>44</v>
      </c>
      <c r="AG33" s="24">
        <v>30</v>
      </c>
      <c r="AH33" s="68">
        <v>27</v>
      </c>
      <c r="AI33" s="24">
        <v>63</v>
      </c>
      <c r="AJ33" s="68">
        <v>98</v>
      </c>
      <c r="AK33" s="24">
        <v>34</v>
      </c>
      <c r="AL33" s="68">
        <v>84</v>
      </c>
      <c r="AM33" s="47">
        <v>28</v>
      </c>
      <c r="AN33" s="5" t="s">
        <v>92</v>
      </c>
      <c r="AO33" s="23" t="s">
        <v>44</v>
      </c>
      <c r="AP33" s="24">
        <v>121</v>
      </c>
      <c r="AQ33" s="68">
        <v>142</v>
      </c>
      <c r="AR33" s="24">
        <v>37</v>
      </c>
      <c r="AS33" s="68">
        <v>54</v>
      </c>
      <c r="AT33" s="24">
        <v>37</v>
      </c>
      <c r="AU33" s="68">
        <v>92</v>
      </c>
    </row>
    <row r="34" spans="1:47" ht="18" customHeight="1">
      <c r="A34" s="47">
        <v>29</v>
      </c>
      <c r="B34" s="5" t="s">
        <v>93</v>
      </c>
      <c r="C34" s="23" t="s">
        <v>44</v>
      </c>
      <c r="D34" s="24">
        <v>443</v>
      </c>
      <c r="E34" s="68">
        <v>405</v>
      </c>
      <c r="F34" s="44">
        <v>57</v>
      </c>
      <c r="G34" s="68">
        <v>63</v>
      </c>
      <c r="H34" s="24">
        <v>67</v>
      </c>
      <c r="I34" s="68">
        <v>111</v>
      </c>
      <c r="J34" s="47">
        <v>29</v>
      </c>
      <c r="K34" s="5" t="s">
        <v>93</v>
      </c>
      <c r="L34" s="23" t="s">
        <v>44</v>
      </c>
      <c r="M34" s="24">
        <v>96</v>
      </c>
      <c r="N34" s="68">
        <v>83</v>
      </c>
      <c r="O34" s="24">
        <v>115</v>
      </c>
      <c r="P34" s="68">
        <v>83</v>
      </c>
      <c r="Q34" s="24">
        <v>69</v>
      </c>
      <c r="R34" s="68">
        <v>41</v>
      </c>
      <c r="S34" s="47">
        <v>29</v>
      </c>
      <c r="T34" s="5" t="s">
        <v>93</v>
      </c>
      <c r="U34" s="23" t="s">
        <v>44</v>
      </c>
      <c r="V34" s="24">
        <v>62</v>
      </c>
      <c r="W34" s="68">
        <v>68</v>
      </c>
      <c r="X34" s="24">
        <v>51</v>
      </c>
      <c r="Y34" s="68">
        <v>48</v>
      </c>
      <c r="Z34" s="24">
        <v>115</v>
      </c>
      <c r="AA34" s="68">
        <v>84</v>
      </c>
      <c r="AB34" s="24">
        <v>110</v>
      </c>
      <c r="AC34" s="68">
        <v>72</v>
      </c>
      <c r="AD34" s="47">
        <v>29</v>
      </c>
      <c r="AE34" s="5" t="s">
        <v>93</v>
      </c>
      <c r="AF34" s="23" t="s">
        <v>44</v>
      </c>
      <c r="AG34" s="24">
        <v>64</v>
      </c>
      <c r="AH34" s="68">
        <v>81</v>
      </c>
      <c r="AI34" s="24">
        <v>126</v>
      </c>
      <c r="AJ34" s="68">
        <v>96</v>
      </c>
      <c r="AK34" s="24">
        <v>86</v>
      </c>
      <c r="AL34" s="68">
        <v>85</v>
      </c>
      <c r="AM34" s="47">
        <v>29</v>
      </c>
      <c r="AN34" s="5" t="s">
        <v>93</v>
      </c>
      <c r="AO34" s="23" t="s">
        <v>44</v>
      </c>
      <c r="AP34" s="24">
        <v>185</v>
      </c>
      <c r="AQ34" s="68">
        <v>192</v>
      </c>
      <c r="AR34" s="24">
        <v>85</v>
      </c>
      <c r="AS34" s="68">
        <v>67</v>
      </c>
      <c r="AT34" s="24">
        <v>69</v>
      </c>
      <c r="AU34" s="68">
        <v>84</v>
      </c>
    </row>
    <row r="35" spans="1:47" ht="18" customHeight="1">
      <c r="A35" s="47">
        <v>30</v>
      </c>
      <c r="B35" s="5" t="s">
        <v>95</v>
      </c>
      <c r="C35" s="23" t="s">
        <v>44</v>
      </c>
      <c r="D35" s="49">
        <f t="shared" ref="D35:I35" si="4">D49+D50+D51+D52+D53</f>
        <v>376</v>
      </c>
      <c r="E35" s="68">
        <f t="shared" si="4"/>
        <v>292</v>
      </c>
      <c r="F35" s="49">
        <f t="shared" si="4"/>
        <v>693</v>
      </c>
      <c r="G35" s="68">
        <f t="shared" si="4"/>
        <v>588</v>
      </c>
      <c r="H35" s="49">
        <f t="shared" si="4"/>
        <v>382</v>
      </c>
      <c r="I35" s="68">
        <f t="shared" si="4"/>
        <v>307</v>
      </c>
      <c r="J35" s="47">
        <v>30</v>
      </c>
      <c r="K35" s="5" t="s">
        <v>95</v>
      </c>
      <c r="L35" s="23" t="s">
        <v>44</v>
      </c>
      <c r="M35" s="49">
        <f t="shared" ref="M35:R35" si="5">M49+M50+M51+M52+M53</f>
        <v>497</v>
      </c>
      <c r="N35" s="68">
        <f t="shared" si="5"/>
        <v>428</v>
      </c>
      <c r="O35" s="49">
        <f t="shared" si="5"/>
        <v>618</v>
      </c>
      <c r="P35" s="68">
        <f t="shared" si="5"/>
        <v>505</v>
      </c>
      <c r="Q35" s="49">
        <f t="shared" si="5"/>
        <v>746</v>
      </c>
      <c r="R35" s="68">
        <f t="shared" si="5"/>
        <v>596</v>
      </c>
      <c r="S35" s="47">
        <v>30</v>
      </c>
      <c r="T35" s="5" t="s">
        <v>95</v>
      </c>
      <c r="U35" s="23" t="s">
        <v>44</v>
      </c>
      <c r="V35" s="49">
        <f>V49+V50+V51+V52+V53</f>
        <v>562</v>
      </c>
      <c r="W35" s="68">
        <f t="shared" ref="W35:AU35" si="6">W49+W50+W51+W52+W53</f>
        <v>379</v>
      </c>
      <c r="X35" s="49">
        <f t="shared" si="6"/>
        <v>754</v>
      </c>
      <c r="Y35" s="68">
        <f t="shared" si="6"/>
        <v>508</v>
      </c>
      <c r="Z35" s="49">
        <f t="shared" si="6"/>
        <v>903</v>
      </c>
      <c r="AA35" s="68">
        <f t="shared" si="6"/>
        <v>840</v>
      </c>
      <c r="AB35" s="49">
        <f t="shared" si="6"/>
        <v>614</v>
      </c>
      <c r="AC35" s="68">
        <f t="shared" si="6"/>
        <v>541</v>
      </c>
      <c r="AD35" s="47">
        <v>30</v>
      </c>
      <c r="AE35" s="5" t="s">
        <v>95</v>
      </c>
      <c r="AF35" s="23" t="s">
        <v>44</v>
      </c>
      <c r="AG35" s="49">
        <f t="shared" si="6"/>
        <v>959</v>
      </c>
      <c r="AH35" s="68">
        <f t="shared" si="6"/>
        <v>847</v>
      </c>
      <c r="AI35" s="49">
        <f t="shared" si="6"/>
        <v>534</v>
      </c>
      <c r="AJ35" s="68">
        <f t="shared" si="6"/>
        <v>297</v>
      </c>
      <c r="AK35" s="49">
        <f t="shared" si="6"/>
        <v>589</v>
      </c>
      <c r="AL35" s="68">
        <f t="shared" si="6"/>
        <v>461</v>
      </c>
      <c r="AM35" s="47">
        <v>30</v>
      </c>
      <c r="AN35" s="5" t="s">
        <v>95</v>
      </c>
      <c r="AO35" s="23" t="s">
        <v>44</v>
      </c>
      <c r="AP35" s="49">
        <f t="shared" si="6"/>
        <v>614</v>
      </c>
      <c r="AQ35" s="68">
        <f t="shared" si="6"/>
        <v>440</v>
      </c>
      <c r="AR35" s="49">
        <f t="shared" si="6"/>
        <v>611</v>
      </c>
      <c r="AS35" s="68">
        <f t="shared" si="6"/>
        <v>448</v>
      </c>
      <c r="AT35" s="49">
        <f t="shared" si="6"/>
        <v>885</v>
      </c>
      <c r="AU35" s="68">
        <f t="shared" si="6"/>
        <v>824</v>
      </c>
    </row>
    <row r="36" spans="1:47" ht="18" customHeight="1">
      <c r="A36" s="47">
        <v>31</v>
      </c>
      <c r="B36" s="5" t="s">
        <v>96</v>
      </c>
      <c r="C36" s="23" t="s">
        <v>44</v>
      </c>
      <c r="D36" s="24">
        <v>279</v>
      </c>
      <c r="E36" s="68">
        <v>292</v>
      </c>
      <c r="F36" s="44">
        <v>594</v>
      </c>
      <c r="G36" s="68">
        <v>588</v>
      </c>
      <c r="H36" s="24">
        <v>304</v>
      </c>
      <c r="I36" s="68">
        <v>307</v>
      </c>
      <c r="J36" s="47">
        <v>31</v>
      </c>
      <c r="K36" s="5" t="s">
        <v>96</v>
      </c>
      <c r="L36" s="23" t="s">
        <v>44</v>
      </c>
      <c r="M36" s="24">
        <v>416</v>
      </c>
      <c r="N36" s="68">
        <v>428</v>
      </c>
      <c r="O36" s="24">
        <v>493</v>
      </c>
      <c r="P36" s="68">
        <v>505</v>
      </c>
      <c r="Q36" s="24">
        <v>584</v>
      </c>
      <c r="R36" s="68">
        <v>596</v>
      </c>
      <c r="S36" s="47">
        <v>31</v>
      </c>
      <c r="T36" s="5" t="s">
        <v>96</v>
      </c>
      <c r="U36" s="23" t="s">
        <v>44</v>
      </c>
      <c r="V36" s="24">
        <v>367</v>
      </c>
      <c r="W36" s="68">
        <v>379</v>
      </c>
      <c r="X36" s="24">
        <v>485</v>
      </c>
      <c r="Y36" s="68">
        <v>508</v>
      </c>
      <c r="Z36" s="24">
        <v>806</v>
      </c>
      <c r="AA36" s="68">
        <v>840</v>
      </c>
      <c r="AB36" s="24">
        <v>527</v>
      </c>
      <c r="AC36" s="68">
        <v>541</v>
      </c>
      <c r="AD36" s="47">
        <v>31</v>
      </c>
      <c r="AE36" s="5" t="s">
        <v>96</v>
      </c>
      <c r="AF36" s="23" t="s">
        <v>44</v>
      </c>
      <c r="AG36" s="24">
        <v>832</v>
      </c>
      <c r="AH36" s="68">
        <v>847</v>
      </c>
      <c r="AI36" s="24">
        <v>281</v>
      </c>
      <c r="AJ36" s="68">
        <v>297</v>
      </c>
      <c r="AK36" s="24">
        <v>450</v>
      </c>
      <c r="AL36" s="68">
        <v>461</v>
      </c>
      <c r="AM36" s="47">
        <v>31</v>
      </c>
      <c r="AN36" s="5" t="s">
        <v>96</v>
      </c>
      <c r="AO36" s="23" t="s">
        <v>44</v>
      </c>
      <c r="AP36" s="24">
        <v>437</v>
      </c>
      <c r="AQ36" s="68">
        <v>440</v>
      </c>
      <c r="AR36" s="24">
        <v>427</v>
      </c>
      <c r="AS36" s="68">
        <v>448</v>
      </c>
      <c r="AT36" s="24">
        <v>775</v>
      </c>
      <c r="AU36" s="68">
        <v>824</v>
      </c>
    </row>
    <row r="37" spans="1:47" ht="18" customHeight="1">
      <c r="A37" s="47">
        <v>32</v>
      </c>
      <c r="B37" s="5" t="s">
        <v>22</v>
      </c>
      <c r="C37" s="23" t="s">
        <v>44</v>
      </c>
      <c r="D37" s="24">
        <v>256</v>
      </c>
      <c r="E37" s="68">
        <v>245</v>
      </c>
      <c r="F37" s="44">
        <v>537</v>
      </c>
      <c r="G37" s="68">
        <v>524</v>
      </c>
      <c r="H37" s="24">
        <v>257</v>
      </c>
      <c r="I37" s="68">
        <v>267</v>
      </c>
      <c r="J37" s="47">
        <v>32</v>
      </c>
      <c r="K37" s="5" t="s">
        <v>22</v>
      </c>
      <c r="L37" s="23" t="s">
        <v>44</v>
      </c>
      <c r="M37" s="24">
        <v>398</v>
      </c>
      <c r="N37" s="68">
        <v>415</v>
      </c>
      <c r="O37" s="24">
        <v>456</v>
      </c>
      <c r="P37" s="68">
        <v>457</v>
      </c>
      <c r="Q37" s="24">
        <v>576</v>
      </c>
      <c r="R37" s="68">
        <v>387</v>
      </c>
      <c r="S37" s="47">
        <v>32</v>
      </c>
      <c r="T37" s="5" t="s">
        <v>22</v>
      </c>
      <c r="U37" s="23" t="s">
        <v>44</v>
      </c>
      <c r="V37" s="24">
        <v>306</v>
      </c>
      <c r="W37" s="68">
        <v>319</v>
      </c>
      <c r="X37" s="24">
        <v>452</v>
      </c>
      <c r="Y37" s="68">
        <v>419</v>
      </c>
      <c r="Z37" s="24">
        <v>754</v>
      </c>
      <c r="AA37" s="68">
        <v>791</v>
      </c>
      <c r="AB37" s="24">
        <v>463</v>
      </c>
      <c r="AC37" s="68">
        <v>302</v>
      </c>
      <c r="AD37" s="47">
        <v>32</v>
      </c>
      <c r="AE37" s="5" t="s">
        <v>22</v>
      </c>
      <c r="AF37" s="23" t="s">
        <v>44</v>
      </c>
      <c r="AG37" s="24">
        <v>779</v>
      </c>
      <c r="AH37" s="68">
        <v>809</v>
      </c>
      <c r="AI37" s="24">
        <v>273</v>
      </c>
      <c r="AJ37" s="68">
        <v>295</v>
      </c>
      <c r="AK37" s="24">
        <v>423</v>
      </c>
      <c r="AL37" s="68">
        <v>449</v>
      </c>
      <c r="AM37" s="47">
        <v>32</v>
      </c>
      <c r="AN37" s="5" t="s">
        <v>22</v>
      </c>
      <c r="AO37" s="23" t="s">
        <v>44</v>
      </c>
      <c r="AP37" s="24">
        <v>411</v>
      </c>
      <c r="AQ37" s="68">
        <v>423</v>
      </c>
      <c r="AR37" s="24">
        <v>382</v>
      </c>
      <c r="AS37" s="68">
        <v>397</v>
      </c>
      <c r="AT37" s="24">
        <v>708</v>
      </c>
      <c r="AU37" s="68">
        <v>745</v>
      </c>
    </row>
    <row r="38" spans="1:47" ht="18" customHeight="1">
      <c r="A38" s="47">
        <v>33</v>
      </c>
      <c r="B38" s="5" t="s">
        <v>23</v>
      </c>
      <c r="C38" s="23" t="s">
        <v>44</v>
      </c>
      <c r="D38" s="24">
        <v>239</v>
      </c>
      <c r="E38" s="68">
        <v>187</v>
      </c>
      <c r="F38" s="44">
        <v>470</v>
      </c>
      <c r="G38" s="68">
        <v>450</v>
      </c>
      <c r="H38" s="24">
        <v>240</v>
      </c>
      <c r="I38" s="68">
        <v>251</v>
      </c>
      <c r="J38" s="47">
        <v>33</v>
      </c>
      <c r="K38" s="5" t="s">
        <v>23</v>
      </c>
      <c r="L38" s="23" t="s">
        <v>44</v>
      </c>
      <c r="M38" s="24">
        <v>371</v>
      </c>
      <c r="N38" s="68">
        <v>373</v>
      </c>
      <c r="O38" s="24">
        <v>425</v>
      </c>
      <c r="P38" s="68">
        <v>307</v>
      </c>
      <c r="Q38" s="24">
        <v>549</v>
      </c>
      <c r="R38" s="68">
        <v>222</v>
      </c>
      <c r="S38" s="47">
        <v>33</v>
      </c>
      <c r="T38" s="5" t="s">
        <v>23</v>
      </c>
      <c r="U38" s="23" t="s">
        <v>44</v>
      </c>
      <c r="V38" s="24">
        <v>298</v>
      </c>
      <c r="W38" s="68">
        <v>253</v>
      </c>
      <c r="X38" s="24">
        <v>421</v>
      </c>
      <c r="Y38" s="68">
        <v>290</v>
      </c>
      <c r="Z38" s="24">
        <v>705</v>
      </c>
      <c r="AA38" s="68">
        <v>711</v>
      </c>
      <c r="AB38" s="24">
        <v>420</v>
      </c>
      <c r="AC38" s="68">
        <v>278</v>
      </c>
      <c r="AD38" s="47">
        <v>33</v>
      </c>
      <c r="AE38" s="5" t="s">
        <v>23</v>
      </c>
      <c r="AF38" s="23" t="s">
        <v>44</v>
      </c>
      <c r="AG38" s="24">
        <v>686</v>
      </c>
      <c r="AH38" s="68">
        <v>637</v>
      </c>
      <c r="AI38" s="24">
        <v>222</v>
      </c>
      <c r="AJ38" s="68">
        <v>275</v>
      </c>
      <c r="AK38" s="24">
        <v>411</v>
      </c>
      <c r="AL38" s="68">
        <v>393</v>
      </c>
      <c r="AM38" s="47">
        <v>33</v>
      </c>
      <c r="AN38" s="5" t="s">
        <v>23</v>
      </c>
      <c r="AO38" s="23" t="s">
        <v>44</v>
      </c>
      <c r="AP38" s="24">
        <v>331</v>
      </c>
      <c r="AQ38" s="68">
        <v>358</v>
      </c>
      <c r="AR38" s="24">
        <v>366</v>
      </c>
      <c r="AS38" s="68">
        <v>371</v>
      </c>
      <c r="AT38" s="24">
        <v>615</v>
      </c>
      <c r="AU38" s="68">
        <v>634</v>
      </c>
    </row>
    <row r="39" spans="1:47" ht="18" customHeight="1">
      <c r="A39" s="47">
        <v>34</v>
      </c>
      <c r="B39" s="5" t="s">
        <v>24</v>
      </c>
      <c r="C39" s="23" t="s">
        <v>44</v>
      </c>
      <c r="D39" s="24">
        <v>88</v>
      </c>
      <c r="E39" s="68">
        <v>95</v>
      </c>
      <c r="F39" s="44">
        <v>246</v>
      </c>
      <c r="G39" s="68">
        <v>265</v>
      </c>
      <c r="H39" s="24">
        <v>189</v>
      </c>
      <c r="I39" s="68">
        <v>136</v>
      </c>
      <c r="J39" s="47">
        <v>34</v>
      </c>
      <c r="K39" s="5" t="s">
        <v>24</v>
      </c>
      <c r="L39" s="23" t="s">
        <v>44</v>
      </c>
      <c r="M39" s="24">
        <v>105</v>
      </c>
      <c r="N39" s="68">
        <v>156</v>
      </c>
      <c r="O39" s="24">
        <v>340</v>
      </c>
      <c r="P39" s="68">
        <v>381</v>
      </c>
      <c r="Q39" s="24">
        <v>20</v>
      </c>
      <c r="R39" s="68">
        <v>36</v>
      </c>
      <c r="S39" s="47">
        <v>34</v>
      </c>
      <c r="T39" s="5" t="s">
        <v>24</v>
      </c>
      <c r="U39" s="23" t="s">
        <v>44</v>
      </c>
      <c r="V39" s="24">
        <v>314</v>
      </c>
      <c r="W39" s="68">
        <v>213</v>
      </c>
      <c r="X39" s="24">
        <v>333</v>
      </c>
      <c r="Y39" s="68">
        <v>172</v>
      </c>
      <c r="Z39" s="24">
        <v>394</v>
      </c>
      <c r="AA39" s="68">
        <v>408</v>
      </c>
      <c r="AB39" s="24">
        <v>124</v>
      </c>
      <c r="AC39" s="68">
        <v>123</v>
      </c>
      <c r="AD39" s="47">
        <v>34</v>
      </c>
      <c r="AE39" s="5" t="s">
        <v>24</v>
      </c>
      <c r="AF39" s="23" t="s">
        <v>44</v>
      </c>
      <c r="AG39" s="24">
        <v>256</v>
      </c>
      <c r="AH39" s="68">
        <v>281</v>
      </c>
      <c r="AI39" s="24">
        <v>279</v>
      </c>
      <c r="AJ39" s="68">
        <v>327</v>
      </c>
      <c r="AK39" s="24">
        <v>195</v>
      </c>
      <c r="AL39" s="68">
        <v>209</v>
      </c>
      <c r="AM39" s="47">
        <v>34</v>
      </c>
      <c r="AN39" s="5" t="s">
        <v>24</v>
      </c>
      <c r="AO39" s="23" t="s">
        <v>44</v>
      </c>
      <c r="AP39" s="24">
        <v>300</v>
      </c>
      <c r="AQ39" s="68">
        <v>261</v>
      </c>
      <c r="AR39" s="24">
        <v>355</v>
      </c>
      <c r="AS39" s="68">
        <v>367</v>
      </c>
      <c r="AT39" s="24">
        <v>417</v>
      </c>
      <c r="AU39" s="68">
        <v>322</v>
      </c>
    </row>
    <row r="40" spans="1:47" ht="18" customHeight="1">
      <c r="A40" s="47">
        <v>35</v>
      </c>
      <c r="B40" s="5" t="s">
        <v>97</v>
      </c>
      <c r="C40" s="23" t="s">
        <v>44</v>
      </c>
      <c r="D40" s="24">
        <v>494</v>
      </c>
      <c r="E40" s="68">
        <v>549</v>
      </c>
      <c r="F40" s="44">
        <v>1139</v>
      </c>
      <c r="G40" s="68">
        <v>1124</v>
      </c>
      <c r="H40" s="24">
        <v>594</v>
      </c>
      <c r="I40" s="68">
        <v>587</v>
      </c>
      <c r="J40" s="47">
        <v>35</v>
      </c>
      <c r="K40" s="5" t="s">
        <v>97</v>
      </c>
      <c r="L40" s="23" t="s">
        <v>44</v>
      </c>
      <c r="M40" s="24">
        <v>754</v>
      </c>
      <c r="N40" s="68">
        <v>767</v>
      </c>
      <c r="O40" s="24">
        <v>946</v>
      </c>
      <c r="P40" s="68">
        <v>992</v>
      </c>
      <c r="Q40" s="24">
        <v>1165</v>
      </c>
      <c r="R40" s="68">
        <v>1174</v>
      </c>
      <c r="S40" s="47">
        <v>35</v>
      </c>
      <c r="T40" s="5" t="s">
        <v>97</v>
      </c>
      <c r="U40" s="23" t="s">
        <v>44</v>
      </c>
      <c r="V40" s="24">
        <v>712</v>
      </c>
      <c r="W40" s="68">
        <v>757</v>
      </c>
      <c r="X40" s="24">
        <v>936</v>
      </c>
      <c r="Y40" s="68">
        <v>981</v>
      </c>
      <c r="Z40" s="24">
        <v>1482</v>
      </c>
      <c r="AA40" s="68">
        <v>1517</v>
      </c>
      <c r="AB40" s="24">
        <v>951</v>
      </c>
      <c r="AC40" s="68">
        <v>944</v>
      </c>
      <c r="AD40" s="47">
        <v>35</v>
      </c>
      <c r="AE40" s="5" t="s">
        <v>97</v>
      </c>
      <c r="AF40" s="23" t="s">
        <v>44</v>
      </c>
      <c r="AG40" s="24">
        <v>1540</v>
      </c>
      <c r="AH40" s="68">
        <v>1559</v>
      </c>
      <c r="AI40" s="24">
        <v>530</v>
      </c>
      <c r="AJ40" s="68">
        <v>563</v>
      </c>
      <c r="AK40" s="24">
        <v>897</v>
      </c>
      <c r="AL40" s="68">
        <v>908</v>
      </c>
      <c r="AM40" s="47">
        <v>35</v>
      </c>
      <c r="AN40" s="5" t="s">
        <v>97</v>
      </c>
      <c r="AO40" s="23" t="s">
        <v>44</v>
      </c>
      <c r="AP40" s="24">
        <v>778</v>
      </c>
      <c r="AQ40" s="68">
        <v>770</v>
      </c>
      <c r="AR40" s="24">
        <v>797</v>
      </c>
      <c r="AS40" s="68">
        <v>839</v>
      </c>
      <c r="AT40" s="24">
        <v>1485</v>
      </c>
      <c r="AU40" s="68">
        <v>1548</v>
      </c>
    </row>
    <row r="41" spans="1:47" ht="18" customHeight="1">
      <c r="A41" s="47">
        <v>36</v>
      </c>
      <c r="B41" s="5" t="s">
        <v>98</v>
      </c>
      <c r="C41" s="23" t="s">
        <v>44</v>
      </c>
      <c r="D41" s="24">
        <f>D42+D43+D44+D45+D46</f>
        <v>59797</v>
      </c>
      <c r="E41" s="69">
        <f t="shared" ref="E41:AU41" si="7">E42+E43+E44+E45+E46</f>
        <v>68086</v>
      </c>
      <c r="F41" s="24">
        <f t="shared" si="7"/>
        <v>258704</v>
      </c>
      <c r="G41" s="69">
        <f t="shared" si="7"/>
        <v>285624</v>
      </c>
      <c r="H41" s="24">
        <f t="shared" si="7"/>
        <v>131225</v>
      </c>
      <c r="I41" s="69">
        <f t="shared" si="7"/>
        <v>126721</v>
      </c>
      <c r="J41" s="47">
        <v>36</v>
      </c>
      <c r="K41" s="5" t="s">
        <v>98</v>
      </c>
      <c r="L41" s="23" t="s">
        <v>44</v>
      </c>
      <c r="M41" s="24">
        <f t="shared" si="7"/>
        <v>94046</v>
      </c>
      <c r="N41" s="69">
        <f t="shared" si="7"/>
        <v>105883</v>
      </c>
      <c r="O41" s="24">
        <f t="shared" si="7"/>
        <v>295333</v>
      </c>
      <c r="P41" s="69">
        <f t="shared" si="7"/>
        <v>321243</v>
      </c>
      <c r="Q41" s="24">
        <f t="shared" si="7"/>
        <v>317652</v>
      </c>
      <c r="R41" s="69">
        <f t="shared" si="7"/>
        <v>342399</v>
      </c>
      <c r="S41" s="47">
        <v>36</v>
      </c>
      <c r="T41" s="5" t="s">
        <v>98</v>
      </c>
      <c r="U41" s="23" t="s">
        <v>44</v>
      </c>
      <c r="V41" s="24">
        <f t="shared" si="7"/>
        <v>258665</v>
      </c>
      <c r="W41" s="69">
        <f t="shared" si="7"/>
        <v>257487</v>
      </c>
      <c r="X41" s="24">
        <f t="shared" si="7"/>
        <v>286586</v>
      </c>
      <c r="Y41" s="69">
        <f t="shared" si="7"/>
        <v>313066</v>
      </c>
      <c r="Z41" s="24">
        <f t="shared" si="7"/>
        <v>309032</v>
      </c>
      <c r="AA41" s="69">
        <f t="shared" si="7"/>
        <v>347223</v>
      </c>
      <c r="AB41" s="24">
        <f t="shared" si="7"/>
        <v>184982</v>
      </c>
      <c r="AC41" s="69">
        <f t="shared" si="7"/>
        <v>195342</v>
      </c>
      <c r="AD41" s="47">
        <v>36</v>
      </c>
      <c r="AE41" s="5" t="s">
        <v>98</v>
      </c>
      <c r="AF41" s="23" t="s">
        <v>44</v>
      </c>
      <c r="AG41" s="24">
        <f t="shared" si="7"/>
        <v>335181</v>
      </c>
      <c r="AH41" s="69">
        <f t="shared" si="7"/>
        <v>340199</v>
      </c>
      <c r="AI41" s="24">
        <f t="shared" si="7"/>
        <v>88358</v>
      </c>
      <c r="AJ41" s="69">
        <f t="shared" si="7"/>
        <v>97137</v>
      </c>
      <c r="AK41" s="24">
        <f t="shared" si="7"/>
        <v>74594</v>
      </c>
      <c r="AL41" s="69">
        <f t="shared" si="7"/>
        <v>82052</v>
      </c>
      <c r="AM41" s="47">
        <v>36</v>
      </c>
      <c r="AN41" s="5" t="s">
        <v>98</v>
      </c>
      <c r="AO41" s="23" t="s">
        <v>44</v>
      </c>
      <c r="AP41" s="24">
        <f t="shared" si="7"/>
        <v>82649</v>
      </c>
      <c r="AQ41" s="69">
        <f t="shared" si="7"/>
        <v>89131</v>
      </c>
      <c r="AR41" s="24">
        <f t="shared" si="7"/>
        <v>211832</v>
      </c>
      <c r="AS41" s="69">
        <f t="shared" si="7"/>
        <v>240960</v>
      </c>
      <c r="AT41" s="24">
        <f t="shared" si="7"/>
        <v>235186</v>
      </c>
      <c r="AU41" s="69">
        <f t="shared" si="7"/>
        <v>273055</v>
      </c>
    </row>
    <row r="42" spans="1:47" ht="18" customHeight="1">
      <c r="A42" s="47">
        <v>37</v>
      </c>
      <c r="B42" s="5" t="s">
        <v>25</v>
      </c>
      <c r="C42" s="23" t="s">
        <v>44</v>
      </c>
      <c r="D42" s="24">
        <v>0</v>
      </c>
      <c r="E42" s="68">
        <v>0</v>
      </c>
      <c r="F42" s="44">
        <v>14</v>
      </c>
      <c r="G42" s="68">
        <v>15</v>
      </c>
      <c r="H42" s="24">
        <v>239</v>
      </c>
      <c r="I42" s="68">
        <v>249</v>
      </c>
      <c r="J42" s="47">
        <v>37</v>
      </c>
      <c r="K42" s="5" t="s">
        <v>25</v>
      </c>
      <c r="L42" s="23" t="s">
        <v>44</v>
      </c>
      <c r="M42" s="24">
        <v>0</v>
      </c>
      <c r="N42" s="68">
        <v>0</v>
      </c>
      <c r="O42" s="24">
        <v>180</v>
      </c>
      <c r="P42" s="68">
        <v>195</v>
      </c>
      <c r="Q42" s="24">
        <v>139</v>
      </c>
      <c r="R42" s="68">
        <v>150</v>
      </c>
      <c r="S42" s="47">
        <v>37</v>
      </c>
      <c r="T42" s="5" t="s">
        <v>25</v>
      </c>
      <c r="U42" s="23" t="s">
        <v>44</v>
      </c>
      <c r="V42" s="24">
        <v>173</v>
      </c>
      <c r="W42" s="68">
        <v>170</v>
      </c>
      <c r="X42" s="24">
        <v>9</v>
      </c>
      <c r="Y42" s="68">
        <v>39</v>
      </c>
      <c r="Z42" s="24">
        <v>94</v>
      </c>
      <c r="AA42" s="68">
        <v>95</v>
      </c>
      <c r="AB42" s="24">
        <v>283</v>
      </c>
      <c r="AC42" s="68">
        <v>291</v>
      </c>
      <c r="AD42" s="47">
        <v>37</v>
      </c>
      <c r="AE42" s="5" t="s">
        <v>25</v>
      </c>
      <c r="AF42" s="23" t="s">
        <v>44</v>
      </c>
      <c r="AG42" s="24">
        <v>69</v>
      </c>
      <c r="AH42" s="68">
        <v>83</v>
      </c>
      <c r="AI42" s="24">
        <v>0</v>
      </c>
      <c r="AJ42" s="68">
        <v>0</v>
      </c>
      <c r="AK42" s="24">
        <v>0</v>
      </c>
      <c r="AL42" s="68">
        <v>0</v>
      </c>
      <c r="AM42" s="47">
        <v>37</v>
      </c>
      <c r="AN42" s="5" t="s">
        <v>25</v>
      </c>
      <c r="AO42" s="23" t="s">
        <v>44</v>
      </c>
      <c r="AP42" s="24">
        <v>0</v>
      </c>
      <c r="AQ42" s="68">
        <v>0</v>
      </c>
      <c r="AR42" s="24">
        <v>5</v>
      </c>
      <c r="AS42" s="68">
        <v>4</v>
      </c>
      <c r="AT42" s="24">
        <v>15</v>
      </c>
      <c r="AU42" s="68">
        <v>14</v>
      </c>
    </row>
    <row r="43" spans="1:47" ht="18" customHeight="1">
      <c r="A43" s="47">
        <v>38</v>
      </c>
      <c r="B43" s="5" t="s">
        <v>26</v>
      </c>
      <c r="C43" s="23" t="s">
        <v>44</v>
      </c>
      <c r="D43" s="24">
        <v>4127</v>
      </c>
      <c r="E43" s="68">
        <v>5527</v>
      </c>
      <c r="F43" s="44">
        <v>16551</v>
      </c>
      <c r="G43" s="68">
        <v>17525</v>
      </c>
      <c r="H43" s="24">
        <v>8689</v>
      </c>
      <c r="I43" s="68">
        <v>7425</v>
      </c>
      <c r="J43" s="47">
        <v>38</v>
      </c>
      <c r="K43" s="5" t="s">
        <v>26</v>
      </c>
      <c r="L43" s="23" t="s">
        <v>44</v>
      </c>
      <c r="M43" s="24">
        <v>8010</v>
      </c>
      <c r="N43" s="68">
        <v>9163</v>
      </c>
      <c r="O43" s="24">
        <v>19114</v>
      </c>
      <c r="P43" s="68">
        <v>20276</v>
      </c>
      <c r="Q43" s="24">
        <v>23255</v>
      </c>
      <c r="R43" s="68">
        <v>24171</v>
      </c>
      <c r="S43" s="47">
        <v>38</v>
      </c>
      <c r="T43" s="5" t="s">
        <v>26</v>
      </c>
      <c r="U43" s="23" t="s">
        <v>44</v>
      </c>
      <c r="V43" s="24">
        <v>19168</v>
      </c>
      <c r="W43" s="68">
        <v>18479</v>
      </c>
      <c r="X43" s="24">
        <v>29029</v>
      </c>
      <c r="Y43" s="68">
        <v>29502</v>
      </c>
      <c r="Z43" s="24">
        <v>28360</v>
      </c>
      <c r="AA43" s="68">
        <v>31549</v>
      </c>
      <c r="AB43" s="24">
        <v>14141</v>
      </c>
      <c r="AC43" s="68">
        <v>14452</v>
      </c>
      <c r="AD43" s="47">
        <v>38</v>
      </c>
      <c r="AE43" s="5" t="s">
        <v>26</v>
      </c>
      <c r="AF43" s="23" t="s">
        <v>44</v>
      </c>
      <c r="AG43" s="24">
        <v>40273</v>
      </c>
      <c r="AH43" s="68">
        <v>36701</v>
      </c>
      <c r="AI43" s="24">
        <v>6764</v>
      </c>
      <c r="AJ43" s="68">
        <v>7620</v>
      </c>
      <c r="AK43" s="24">
        <v>6162</v>
      </c>
      <c r="AL43" s="68">
        <v>6847</v>
      </c>
      <c r="AM43" s="47">
        <v>38</v>
      </c>
      <c r="AN43" s="5" t="s">
        <v>26</v>
      </c>
      <c r="AO43" s="23" t="s">
        <v>44</v>
      </c>
      <c r="AP43" s="24">
        <v>5202</v>
      </c>
      <c r="AQ43" s="68">
        <v>5883</v>
      </c>
      <c r="AR43" s="24">
        <v>21986</v>
      </c>
      <c r="AS43" s="68">
        <v>23354</v>
      </c>
      <c r="AT43" s="24">
        <v>13443</v>
      </c>
      <c r="AU43" s="68">
        <v>15795</v>
      </c>
    </row>
    <row r="44" spans="1:47" ht="18" customHeight="1">
      <c r="A44" s="47">
        <v>39</v>
      </c>
      <c r="B44" s="5" t="s">
        <v>27</v>
      </c>
      <c r="C44" s="23" t="s">
        <v>44</v>
      </c>
      <c r="D44" s="24">
        <v>7542</v>
      </c>
      <c r="E44" s="68">
        <v>8625</v>
      </c>
      <c r="F44" s="44">
        <v>19142</v>
      </c>
      <c r="G44" s="68">
        <v>19913</v>
      </c>
      <c r="H44" s="24">
        <v>11514</v>
      </c>
      <c r="I44" s="68">
        <v>9923</v>
      </c>
      <c r="J44" s="47">
        <v>39</v>
      </c>
      <c r="K44" s="5" t="s">
        <v>27</v>
      </c>
      <c r="L44" s="23" t="s">
        <v>44</v>
      </c>
      <c r="M44" s="24">
        <v>15324</v>
      </c>
      <c r="N44" s="68">
        <v>17048</v>
      </c>
      <c r="O44" s="24">
        <v>23187</v>
      </c>
      <c r="P44" s="68">
        <v>25305</v>
      </c>
      <c r="Q44" s="24">
        <v>15705</v>
      </c>
      <c r="R44" s="68">
        <v>15995</v>
      </c>
      <c r="S44" s="47">
        <v>39</v>
      </c>
      <c r="T44" s="5" t="s">
        <v>27</v>
      </c>
      <c r="U44" s="23" t="s">
        <v>44</v>
      </c>
      <c r="V44" s="24">
        <v>18160</v>
      </c>
      <c r="W44" s="68">
        <v>16566</v>
      </c>
      <c r="X44" s="24">
        <v>20497</v>
      </c>
      <c r="Y44" s="68">
        <v>21260</v>
      </c>
      <c r="Z44" s="24">
        <v>27712</v>
      </c>
      <c r="AA44" s="68">
        <v>30255</v>
      </c>
      <c r="AB44" s="24">
        <v>9771</v>
      </c>
      <c r="AC44" s="68">
        <v>10096</v>
      </c>
      <c r="AD44" s="47">
        <v>39</v>
      </c>
      <c r="AE44" s="5" t="s">
        <v>27</v>
      </c>
      <c r="AF44" s="23" t="s">
        <v>44</v>
      </c>
      <c r="AG44" s="24">
        <v>20829</v>
      </c>
      <c r="AH44" s="68">
        <v>19008</v>
      </c>
      <c r="AI44" s="24">
        <v>16493</v>
      </c>
      <c r="AJ44" s="68">
        <v>17992</v>
      </c>
      <c r="AK44" s="24">
        <v>17354</v>
      </c>
      <c r="AL44" s="68">
        <v>18751</v>
      </c>
      <c r="AM44" s="47">
        <v>39</v>
      </c>
      <c r="AN44" s="5" t="s">
        <v>27</v>
      </c>
      <c r="AO44" s="23" t="s">
        <v>44</v>
      </c>
      <c r="AP44" s="24">
        <v>16460</v>
      </c>
      <c r="AQ44" s="68">
        <v>17031</v>
      </c>
      <c r="AR44" s="24">
        <v>16433</v>
      </c>
      <c r="AS44" s="68">
        <v>17380</v>
      </c>
      <c r="AT44" s="24">
        <v>25453</v>
      </c>
      <c r="AU44" s="68">
        <v>28454</v>
      </c>
    </row>
    <row r="45" spans="1:47" ht="18" customHeight="1">
      <c r="A45" s="47">
        <v>40</v>
      </c>
      <c r="B45" s="5" t="s">
        <v>28</v>
      </c>
      <c r="C45" s="23" t="s">
        <v>44</v>
      </c>
      <c r="D45" s="24">
        <v>29658</v>
      </c>
      <c r="E45" s="68">
        <v>33505</v>
      </c>
      <c r="F45" s="44">
        <v>138578</v>
      </c>
      <c r="G45" s="68">
        <v>153630</v>
      </c>
      <c r="H45" s="24">
        <v>63158</v>
      </c>
      <c r="I45" s="68">
        <v>64121</v>
      </c>
      <c r="J45" s="47">
        <v>40</v>
      </c>
      <c r="K45" s="5" t="s">
        <v>28</v>
      </c>
      <c r="L45" s="23" t="s">
        <v>44</v>
      </c>
      <c r="M45" s="24">
        <v>42257</v>
      </c>
      <c r="N45" s="68">
        <v>47720</v>
      </c>
      <c r="O45" s="24">
        <v>159564</v>
      </c>
      <c r="P45" s="68">
        <v>175780</v>
      </c>
      <c r="Q45" s="24">
        <v>175099</v>
      </c>
      <c r="R45" s="68">
        <v>192056</v>
      </c>
      <c r="S45" s="47">
        <v>40</v>
      </c>
      <c r="T45" s="5" t="s">
        <v>28</v>
      </c>
      <c r="U45" s="23" t="s">
        <v>44</v>
      </c>
      <c r="V45" s="24">
        <v>142433</v>
      </c>
      <c r="W45" s="68">
        <v>144940</v>
      </c>
      <c r="X45" s="24">
        <v>172492</v>
      </c>
      <c r="Y45" s="68">
        <v>193998</v>
      </c>
      <c r="Z45" s="24">
        <v>146944</v>
      </c>
      <c r="AA45" s="68">
        <v>165610</v>
      </c>
      <c r="AB45" s="24">
        <v>97484</v>
      </c>
      <c r="AC45" s="68">
        <v>105213</v>
      </c>
      <c r="AD45" s="47">
        <v>40</v>
      </c>
      <c r="AE45" s="5" t="s">
        <v>28</v>
      </c>
      <c r="AF45" s="23" t="s">
        <v>44</v>
      </c>
      <c r="AG45" s="24">
        <v>201007</v>
      </c>
      <c r="AH45" s="68">
        <v>210072</v>
      </c>
      <c r="AI45" s="24">
        <v>38982</v>
      </c>
      <c r="AJ45" s="68">
        <v>42897</v>
      </c>
      <c r="AK45" s="24">
        <v>29270</v>
      </c>
      <c r="AL45" s="68">
        <v>32018</v>
      </c>
      <c r="AM45" s="47">
        <v>40</v>
      </c>
      <c r="AN45" s="5" t="s">
        <v>28</v>
      </c>
      <c r="AO45" s="23" t="s">
        <v>44</v>
      </c>
      <c r="AP45" s="24">
        <v>32594</v>
      </c>
      <c r="AQ45" s="68">
        <v>34704</v>
      </c>
      <c r="AR45" s="24">
        <v>109031</v>
      </c>
      <c r="AS45" s="68">
        <v>125566</v>
      </c>
      <c r="AT45" s="24">
        <v>119290</v>
      </c>
      <c r="AU45" s="68">
        <v>139440</v>
      </c>
    </row>
    <row r="46" spans="1:47" ht="18" customHeight="1">
      <c r="A46" s="47">
        <v>41</v>
      </c>
      <c r="B46" s="5" t="s">
        <v>29</v>
      </c>
      <c r="C46" s="23" t="s">
        <v>44</v>
      </c>
      <c r="D46" s="24">
        <v>18470</v>
      </c>
      <c r="E46" s="68">
        <v>20429</v>
      </c>
      <c r="F46" s="44">
        <v>84419</v>
      </c>
      <c r="G46" s="68">
        <v>94541</v>
      </c>
      <c r="H46" s="24">
        <v>47625</v>
      </c>
      <c r="I46" s="68">
        <v>45003</v>
      </c>
      <c r="J46" s="47">
        <v>41</v>
      </c>
      <c r="K46" s="5" t="s">
        <v>29</v>
      </c>
      <c r="L46" s="23" t="s">
        <v>44</v>
      </c>
      <c r="M46" s="24">
        <v>28455</v>
      </c>
      <c r="N46" s="68">
        <v>31952</v>
      </c>
      <c r="O46" s="24">
        <v>93288</v>
      </c>
      <c r="P46" s="68">
        <v>99687</v>
      </c>
      <c r="Q46" s="24">
        <v>103454</v>
      </c>
      <c r="R46" s="68">
        <v>110027</v>
      </c>
      <c r="S46" s="47">
        <v>41</v>
      </c>
      <c r="T46" s="5" t="s">
        <v>29</v>
      </c>
      <c r="U46" s="23" t="s">
        <v>44</v>
      </c>
      <c r="V46" s="24">
        <v>78731</v>
      </c>
      <c r="W46" s="68">
        <v>77332</v>
      </c>
      <c r="X46" s="24">
        <v>64559</v>
      </c>
      <c r="Y46" s="68">
        <v>68267</v>
      </c>
      <c r="Z46" s="24">
        <v>105922</v>
      </c>
      <c r="AA46" s="68">
        <v>119714</v>
      </c>
      <c r="AB46" s="24">
        <v>63303</v>
      </c>
      <c r="AC46" s="68">
        <v>65290</v>
      </c>
      <c r="AD46" s="47">
        <v>41</v>
      </c>
      <c r="AE46" s="5" t="s">
        <v>29</v>
      </c>
      <c r="AF46" s="23" t="s">
        <v>44</v>
      </c>
      <c r="AG46" s="24">
        <v>73003</v>
      </c>
      <c r="AH46" s="68">
        <v>74335</v>
      </c>
      <c r="AI46" s="24">
        <v>26119</v>
      </c>
      <c r="AJ46" s="68">
        <v>28628</v>
      </c>
      <c r="AK46" s="24">
        <v>21808</v>
      </c>
      <c r="AL46" s="68">
        <v>24436</v>
      </c>
      <c r="AM46" s="47">
        <v>41</v>
      </c>
      <c r="AN46" s="5" t="s">
        <v>29</v>
      </c>
      <c r="AO46" s="23" t="s">
        <v>44</v>
      </c>
      <c r="AP46" s="24">
        <v>28393</v>
      </c>
      <c r="AQ46" s="68">
        <v>31513</v>
      </c>
      <c r="AR46" s="24">
        <v>64377</v>
      </c>
      <c r="AS46" s="68">
        <v>74656</v>
      </c>
      <c r="AT46" s="24">
        <v>76985</v>
      </c>
      <c r="AU46" s="68">
        <v>89352</v>
      </c>
    </row>
    <row r="47" spans="1:47" ht="18" customHeight="1">
      <c r="A47" s="47">
        <v>42</v>
      </c>
      <c r="B47" s="5" t="s">
        <v>30</v>
      </c>
      <c r="C47" s="23" t="s">
        <v>44</v>
      </c>
      <c r="D47" s="24">
        <v>28648</v>
      </c>
      <c r="E47" s="68">
        <v>33179</v>
      </c>
      <c r="F47" s="44">
        <v>114318</v>
      </c>
      <c r="G47" s="68">
        <v>129008</v>
      </c>
      <c r="H47" s="24">
        <v>54150</v>
      </c>
      <c r="I47" s="68">
        <v>59197</v>
      </c>
      <c r="J47" s="47">
        <v>42</v>
      </c>
      <c r="K47" s="5" t="s">
        <v>30</v>
      </c>
      <c r="L47" s="23" t="s">
        <v>44</v>
      </c>
      <c r="M47" s="24">
        <v>43399</v>
      </c>
      <c r="N47" s="68">
        <v>48323</v>
      </c>
      <c r="O47" s="24">
        <v>135430</v>
      </c>
      <c r="P47" s="71">
        <v>148268</v>
      </c>
      <c r="Q47" s="24">
        <v>147060</v>
      </c>
      <c r="R47" s="68">
        <v>146059</v>
      </c>
      <c r="S47" s="47">
        <v>42</v>
      </c>
      <c r="T47" s="5" t="s">
        <v>30</v>
      </c>
      <c r="U47" s="23" t="s">
        <v>44</v>
      </c>
      <c r="V47" s="24">
        <v>117610</v>
      </c>
      <c r="W47" s="68">
        <v>123807</v>
      </c>
      <c r="X47" s="24">
        <v>126807</v>
      </c>
      <c r="Y47" s="68">
        <v>135532</v>
      </c>
      <c r="Z47" s="24">
        <v>142952</v>
      </c>
      <c r="AA47" s="68">
        <v>157059</v>
      </c>
      <c r="AB47" s="24">
        <v>86808</v>
      </c>
      <c r="AC47" s="68">
        <v>92325</v>
      </c>
      <c r="AD47" s="47">
        <v>42</v>
      </c>
      <c r="AE47" s="5" t="s">
        <v>30</v>
      </c>
      <c r="AF47" s="23" t="s">
        <v>44</v>
      </c>
      <c r="AG47" s="24">
        <v>128862</v>
      </c>
      <c r="AH47" s="68">
        <v>144775</v>
      </c>
      <c r="AI47" s="24">
        <v>42421</v>
      </c>
      <c r="AJ47" s="68">
        <v>46407</v>
      </c>
      <c r="AK47" s="24">
        <v>33765</v>
      </c>
      <c r="AL47" s="68">
        <v>36357</v>
      </c>
      <c r="AM47" s="47">
        <v>42</v>
      </c>
      <c r="AN47" s="5" t="s">
        <v>30</v>
      </c>
      <c r="AO47" s="23" t="s">
        <v>44</v>
      </c>
      <c r="AP47" s="24">
        <v>36215</v>
      </c>
      <c r="AQ47" s="68">
        <v>40288</v>
      </c>
      <c r="AR47" s="24">
        <v>102082</v>
      </c>
      <c r="AS47" s="68">
        <v>112071</v>
      </c>
      <c r="AT47" s="24">
        <v>104244</v>
      </c>
      <c r="AU47" s="68">
        <v>121017</v>
      </c>
    </row>
    <row r="48" spans="1:47" ht="18" customHeight="1">
      <c r="A48" s="47">
        <v>43</v>
      </c>
      <c r="B48" s="5" t="s">
        <v>31</v>
      </c>
      <c r="C48" s="23" t="s">
        <v>44</v>
      </c>
      <c r="D48" s="24">
        <v>1417</v>
      </c>
      <c r="E48" s="68">
        <v>478</v>
      </c>
      <c r="F48" s="44">
        <v>1850</v>
      </c>
      <c r="G48" s="68">
        <v>3652</v>
      </c>
      <c r="H48" s="24">
        <v>690</v>
      </c>
      <c r="I48" s="68">
        <v>11372</v>
      </c>
      <c r="J48" s="47">
        <v>43</v>
      </c>
      <c r="K48" s="5" t="s">
        <v>31</v>
      </c>
      <c r="L48" s="23" t="s">
        <v>44</v>
      </c>
      <c r="M48" s="24">
        <v>645</v>
      </c>
      <c r="N48" s="68">
        <v>213</v>
      </c>
      <c r="O48" s="24">
        <v>3186</v>
      </c>
      <c r="P48" s="68">
        <v>1888</v>
      </c>
      <c r="Q48" s="24">
        <v>27606</v>
      </c>
      <c r="R48" s="68">
        <v>8307</v>
      </c>
      <c r="S48" s="47">
        <v>43</v>
      </c>
      <c r="T48" s="5" t="s">
        <v>31</v>
      </c>
      <c r="U48" s="23" t="s">
        <v>44</v>
      </c>
      <c r="V48" s="24">
        <v>2103</v>
      </c>
      <c r="W48" s="68">
        <v>6339</v>
      </c>
      <c r="X48" s="24">
        <v>9688</v>
      </c>
      <c r="Y48" s="68">
        <v>3934</v>
      </c>
      <c r="Z48" s="24">
        <v>5629</v>
      </c>
      <c r="AA48" s="68">
        <v>1749</v>
      </c>
      <c r="AB48" s="24">
        <v>5099</v>
      </c>
      <c r="AC48" s="68">
        <v>10631</v>
      </c>
      <c r="AD48" s="47">
        <v>43</v>
      </c>
      <c r="AE48" s="5" t="s">
        <v>31</v>
      </c>
      <c r="AF48" s="23" t="s">
        <v>44</v>
      </c>
      <c r="AG48" s="24">
        <v>2096</v>
      </c>
      <c r="AH48" s="68">
        <v>4436</v>
      </c>
      <c r="AI48" s="24">
        <v>617</v>
      </c>
      <c r="AJ48" s="68">
        <v>175</v>
      </c>
      <c r="AK48" s="24">
        <v>945</v>
      </c>
      <c r="AL48" s="68">
        <v>1208</v>
      </c>
      <c r="AM48" s="47">
        <v>43</v>
      </c>
      <c r="AN48" s="5" t="s">
        <v>31</v>
      </c>
      <c r="AO48" s="23" t="s">
        <v>44</v>
      </c>
      <c r="AP48" s="24">
        <v>517</v>
      </c>
      <c r="AQ48" s="68">
        <v>241</v>
      </c>
      <c r="AR48" s="24">
        <v>8628</v>
      </c>
      <c r="AS48" s="68">
        <v>1734</v>
      </c>
      <c r="AT48" s="24">
        <v>1766</v>
      </c>
      <c r="AU48" s="68">
        <v>1855</v>
      </c>
    </row>
    <row r="49" spans="1:47" ht="18" customHeight="1">
      <c r="A49" s="47">
        <v>44</v>
      </c>
      <c r="B49" s="5" t="s">
        <v>32</v>
      </c>
      <c r="C49" s="23" t="s">
        <v>44</v>
      </c>
      <c r="D49" s="24">
        <v>205</v>
      </c>
      <c r="E49" s="68">
        <v>149</v>
      </c>
      <c r="F49" s="44">
        <v>146</v>
      </c>
      <c r="G49" s="68">
        <v>77</v>
      </c>
      <c r="H49" s="24">
        <v>85</v>
      </c>
      <c r="I49" s="71">
        <v>42</v>
      </c>
      <c r="J49" s="47">
        <v>44</v>
      </c>
      <c r="K49" s="5" t="s">
        <v>32</v>
      </c>
      <c r="L49" s="23" t="s">
        <v>44</v>
      </c>
      <c r="M49" s="24">
        <v>203</v>
      </c>
      <c r="N49" s="68">
        <v>130</v>
      </c>
      <c r="O49" s="24">
        <v>114</v>
      </c>
      <c r="P49" s="68">
        <v>37</v>
      </c>
      <c r="Q49" s="24">
        <v>137</v>
      </c>
      <c r="R49" s="68">
        <v>56</v>
      </c>
      <c r="S49" s="47">
        <v>44</v>
      </c>
      <c r="T49" s="5" t="s">
        <v>32</v>
      </c>
      <c r="U49" s="23" t="s">
        <v>44</v>
      </c>
      <c r="V49" s="24">
        <v>120</v>
      </c>
      <c r="W49" s="68">
        <v>32</v>
      </c>
      <c r="X49" s="24">
        <v>135</v>
      </c>
      <c r="Y49" s="68">
        <v>28</v>
      </c>
      <c r="Z49" s="24">
        <v>177</v>
      </c>
      <c r="AA49" s="68">
        <v>111</v>
      </c>
      <c r="AB49" s="24">
        <v>155</v>
      </c>
      <c r="AC49" s="68">
        <v>103</v>
      </c>
      <c r="AD49" s="47">
        <v>44</v>
      </c>
      <c r="AE49" s="5" t="s">
        <v>32</v>
      </c>
      <c r="AF49" s="23" t="s">
        <v>44</v>
      </c>
      <c r="AG49" s="24">
        <v>169</v>
      </c>
      <c r="AH49" s="68">
        <v>132</v>
      </c>
      <c r="AI49" s="24">
        <v>253</v>
      </c>
      <c r="AJ49" s="68">
        <v>98</v>
      </c>
      <c r="AK49" s="24">
        <v>315</v>
      </c>
      <c r="AL49" s="68">
        <v>200</v>
      </c>
      <c r="AM49" s="47">
        <v>44</v>
      </c>
      <c r="AN49" s="5" t="s">
        <v>32</v>
      </c>
      <c r="AO49" s="23" t="s">
        <v>44</v>
      </c>
      <c r="AP49" s="24">
        <v>357</v>
      </c>
      <c r="AQ49" s="68">
        <v>191</v>
      </c>
      <c r="AR49" s="24">
        <v>175</v>
      </c>
      <c r="AS49" s="68">
        <v>64</v>
      </c>
      <c r="AT49" s="24">
        <v>263</v>
      </c>
      <c r="AU49" s="68">
        <v>183</v>
      </c>
    </row>
    <row r="50" spans="1:47" ht="18" customHeight="1">
      <c r="A50" s="47">
        <v>45</v>
      </c>
      <c r="B50" s="5" t="s">
        <v>33</v>
      </c>
      <c r="C50" s="23" t="s">
        <v>44</v>
      </c>
      <c r="D50" s="24">
        <v>72</v>
      </c>
      <c r="E50" s="68">
        <v>57</v>
      </c>
      <c r="F50" s="44">
        <v>152</v>
      </c>
      <c r="G50" s="68">
        <v>102</v>
      </c>
      <c r="H50" s="24">
        <v>93</v>
      </c>
      <c r="I50" s="68">
        <v>62</v>
      </c>
      <c r="J50" s="47">
        <v>45</v>
      </c>
      <c r="K50" s="5" t="s">
        <v>33</v>
      </c>
      <c r="L50" s="23" t="s">
        <v>44</v>
      </c>
      <c r="M50" s="24">
        <v>128</v>
      </c>
      <c r="N50" s="68">
        <v>117</v>
      </c>
      <c r="O50" s="24">
        <v>73</v>
      </c>
      <c r="P50" s="71">
        <v>44</v>
      </c>
      <c r="Q50" s="24">
        <v>127</v>
      </c>
      <c r="R50" s="68">
        <v>81</v>
      </c>
      <c r="S50" s="47">
        <v>45</v>
      </c>
      <c r="T50" s="5" t="s">
        <v>33</v>
      </c>
      <c r="U50" s="23" t="s">
        <v>44</v>
      </c>
      <c r="V50" s="24">
        <v>83</v>
      </c>
      <c r="W50" s="68">
        <v>42</v>
      </c>
      <c r="X50" s="24">
        <v>138</v>
      </c>
      <c r="Y50" s="68">
        <v>63</v>
      </c>
      <c r="Z50" s="24">
        <v>169</v>
      </c>
      <c r="AA50" s="68">
        <v>119</v>
      </c>
      <c r="AB50" s="24">
        <v>128</v>
      </c>
      <c r="AC50" s="68">
        <v>109</v>
      </c>
      <c r="AD50" s="47">
        <v>45</v>
      </c>
      <c r="AE50" s="5" t="s">
        <v>33</v>
      </c>
      <c r="AF50" s="23" t="s">
        <v>44</v>
      </c>
      <c r="AG50" s="24">
        <v>198</v>
      </c>
      <c r="AH50" s="68">
        <v>151</v>
      </c>
      <c r="AI50" s="24">
        <v>160</v>
      </c>
      <c r="AJ50" s="68">
        <v>87</v>
      </c>
      <c r="AK50" s="24">
        <v>176</v>
      </c>
      <c r="AL50" s="68">
        <v>142</v>
      </c>
      <c r="AM50" s="47">
        <v>45</v>
      </c>
      <c r="AN50" s="5" t="s">
        <v>33</v>
      </c>
      <c r="AO50" s="23" t="s">
        <v>44</v>
      </c>
      <c r="AP50" s="24">
        <v>133</v>
      </c>
      <c r="AQ50" s="68">
        <v>118</v>
      </c>
      <c r="AR50" s="24">
        <v>111</v>
      </c>
      <c r="AS50" s="68">
        <v>72</v>
      </c>
      <c r="AT50" s="24">
        <v>209</v>
      </c>
      <c r="AU50" s="68">
        <v>198</v>
      </c>
    </row>
    <row r="51" spans="1:47" ht="18" customHeight="1">
      <c r="A51" s="47">
        <v>46</v>
      </c>
      <c r="B51" s="5" t="s">
        <v>34</v>
      </c>
      <c r="C51" s="23" t="s">
        <v>44</v>
      </c>
      <c r="D51" s="24">
        <v>80</v>
      </c>
      <c r="E51" s="68">
        <v>66</v>
      </c>
      <c r="F51" s="44">
        <v>217</v>
      </c>
      <c r="G51" s="68">
        <v>212</v>
      </c>
      <c r="H51" s="24">
        <v>115</v>
      </c>
      <c r="I51" s="68">
        <v>117</v>
      </c>
      <c r="J51" s="47">
        <v>46</v>
      </c>
      <c r="K51" s="5" t="s">
        <v>34</v>
      </c>
      <c r="L51" s="23" t="s">
        <v>44</v>
      </c>
      <c r="M51" s="24">
        <v>139</v>
      </c>
      <c r="N51" s="68">
        <v>147</v>
      </c>
      <c r="O51" s="24">
        <v>195</v>
      </c>
      <c r="P51" s="71">
        <v>183</v>
      </c>
      <c r="Q51" s="24">
        <v>248</v>
      </c>
      <c r="R51" s="68">
        <v>216</v>
      </c>
      <c r="S51" s="47">
        <v>46</v>
      </c>
      <c r="T51" s="5" t="s">
        <v>34</v>
      </c>
      <c r="U51" s="23" t="s">
        <v>44</v>
      </c>
      <c r="V51" s="24">
        <v>170</v>
      </c>
      <c r="W51" s="68">
        <v>120</v>
      </c>
      <c r="X51" s="24">
        <v>260</v>
      </c>
      <c r="Y51" s="68">
        <v>184</v>
      </c>
      <c r="Z51" s="24">
        <v>345</v>
      </c>
      <c r="AA51" s="68">
        <v>364</v>
      </c>
      <c r="AB51" s="24">
        <v>232</v>
      </c>
      <c r="AC51" s="68">
        <v>222</v>
      </c>
      <c r="AD51" s="47">
        <v>46</v>
      </c>
      <c r="AE51" s="5" t="s">
        <v>34</v>
      </c>
      <c r="AF51" s="23" t="s">
        <v>44</v>
      </c>
      <c r="AG51" s="24">
        <v>377</v>
      </c>
      <c r="AH51" s="68">
        <v>345</v>
      </c>
      <c r="AI51" s="24">
        <v>89</v>
      </c>
      <c r="AJ51" s="68">
        <v>72</v>
      </c>
      <c r="AK51" s="24">
        <v>83</v>
      </c>
      <c r="AL51" s="68">
        <v>96</v>
      </c>
      <c r="AM51" s="47">
        <v>46</v>
      </c>
      <c r="AN51" s="5" t="s">
        <v>34</v>
      </c>
      <c r="AO51" s="23" t="s">
        <v>44</v>
      </c>
      <c r="AP51" s="24">
        <v>103</v>
      </c>
      <c r="AQ51" s="68">
        <v>96</v>
      </c>
      <c r="AR51" s="24">
        <v>192</v>
      </c>
      <c r="AS51" s="68">
        <v>165</v>
      </c>
      <c r="AT51" s="24">
        <v>293</v>
      </c>
      <c r="AU51" s="68">
        <v>283</v>
      </c>
    </row>
    <row r="52" spans="1:47" ht="18" customHeight="1">
      <c r="A52" s="47">
        <v>47</v>
      </c>
      <c r="B52" s="5" t="s">
        <v>49</v>
      </c>
      <c r="C52" s="23" t="s">
        <v>44</v>
      </c>
      <c r="D52" s="24">
        <v>16</v>
      </c>
      <c r="E52" s="68">
        <v>17</v>
      </c>
      <c r="F52" s="44">
        <v>117</v>
      </c>
      <c r="G52" s="68">
        <v>127</v>
      </c>
      <c r="H52" s="24">
        <v>64</v>
      </c>
      <c r="I52" s="68">
        <v>67</v>
      </c>
      <c r="J52" s="47">
        <v>47</v>
      </c>
      <c r="K52" s="5" t="s">
        <v>49</v>
      </c>
      <c r="L52" s="23" t="s">
        <v>44</v>
      </c>
      <c r="M52" s="24">
        <v>18</v>
      </c>
      <c r="N52" s="68">
        <v>25</v>
      </c>
      <c r="O52" s="24">
        <v>159</v>
      </c>
      <c r="P52" s="68">
        <v>152</v>
      </c>
      <c r="Q52" s="24">
        <v>164</v>
      </c>
      <c r="R52" s="68">
        <v>161</v>
      </c>
      <c r="S52" s="47">
        <v>47</v>
      </c>
      <c r="T52" s="5" t="s">
        <v>49</v>
      </c>
      <c r="U52" s="23" t="s">
        <v>44</v>
      </c>
      <c r="V52" s="24">
        <v>102</v>
      </c>
      <c r="W52" s="68">
        <v>114</v>
      </c>
      <c r="X52" s="24">
        <v>199</v>
      </c>
      <c r="Y52" s="68">
        <v>215</v>
      </c>
      <c r="Z52" s="24">
        <v>183</v>
      </c>
      <c r="AA52" s="68">
        <v>204</v>
      </c>
      <c r="AB52" s="24">
        <v>76</v>
      </c>
      <c r="AC52" s="68">
        <v>83</v>
      </c>
      <c r="AD52" s="47">
        <v>47</v>
      </c>
      <c r="AE52" s="5" t="s">
        <v>49</v>
      </c>
      <c r="AF52" s="23" t="s">
        <v>44</v>
      </c>
      <c r="AG52" s="24">
        <v>164</v>
      </c>
      <c r="AH52" s="68">
        <v>164</v>
      </c>
      <c r="AI52" s="24">
        <v>26</v>
      </c>
      <c r="AJ52" s="68">
        <v>31</v>
      </c>
      <c r="AK52" s="24">
        <v>14</v>
      </c>
      <c r="AL52" s="68">
        <v>22</v>
      </c>
      <c r="AM52" s="47">
        <v>47</v>
      </c>
      <c r="AN52" s="5" t="s">
        <v>49</v>
      </c>
      <c r="AO52" s="23" t="s">
        <v>44</v>
      </c>
      <c r="AP52" s="24">
        <v>13</v>
      </c>
      <c r="AQ52" s="68">
        <v>27</v>
      </c>
      <c r="AR52" s="24">
        <v>92</v>
      </c>
      <c r="AS52" s="68">
        <v>102</v>
      </c>
      <c r="AT52" s="24">
        <v>96</v>
      </c>
      <c r="AU52" s="68">
        <v>118</v>
      </c>
    </row>
    <row r="53" spans="1:47" ht="18" customHeight="1">
      <c r="A53" s="47">
        <v>48</v>
      </c>
      <c r="B53" s="5" t="s">
        <v>99</v>
      </c>
      <c r="C53" s="23" t="s">
        <v>44</v>
      </c>
      <c r="D53" s="24">
        <v>3</v>
      </c>
      <c r="E53" s="68">
        <v>3</v>
      </c>
      <c r="F53" s="44">
        <v>61</v>
      </c>
      <c r="G53" s="68">
        <v>70</v>
      </c>
      <c r="H53" s="24">
        <v>25</v>
      </c>
      <c r="I53" s="68">
        <v>19</v>
      </c>
      <c r="J53" s="47">
        <v>48</v>
      </c>
      <c r="K53" s="5" t="s">
        <v>99</v>
      </c>
      <c r="L53" s="23" t="s">
        <v>44</v>
      </c>
      <c r="M53" s="24">
        <v>9</v>
      </c>
      <c r="N53" s="71">
        <v>9</v>
      </c>
      <c r="O53" s="24">
        <v>77</v>
      </c>
      <c r="P53" s="72">
        <v>89</v>
      </c>
      <c r="Q53" s="24">
        <v>70</v>
      </c>
      <c r="R53" s="68">
        <v>82</v>
      </c>
      <c r="S53" s="47">
        <v>48</v>
      </c>
      <c r="T53" s="5" t="s">
        <v>99</v>
      </c>
      <c r="U53" s="23" t="s">
        <v>44</v>
      </c>
      <c r="V53" s="24">
        <v>87</v>
      </c>
      <c r="W53" s="68">
        <v>71</v>
      </c>
      <c r="X53" s="24">
        <v>22</v>
      </c>
      <c r="Y53" s="68">
        <v>18</v>
      </c>
      <c r="Z53" s="24">
        <v>29</v>
      </c>
      <c r="AA53" s="68">
        <v>42</v>
      </c>
      <c r="AB53" s="24">
        <v>23</v>
      </c>
      <c r="AC53" s="68">
        <v>24</v>
      </c>
      <c r="AD53" s="47">
        <v>48</v>
      </c>
      <c r="AE53" s="5" t="s">
        <v>99</v>
      </c>
      <c r="AF53" s="23" t="s">
        <v>44</v>
      </c>
      <c r="AG53" s="24">
        <v>51</v>
      </c>
      <c r="AH53" s="68">
        <v>55</v>
      </c>
      <c r="AI53" s="24">
        <v>6</v>
      </c>
      <c r="AJ53" s="68">
        <v>9</v>
      </c>
      <c r="AK53" s="24">
        <v>1</v>
      </c>
      <c r="AL53" s="68">
        <v>1</v>
      </c>
      <c r="AM53" s="47">
        <v>48</v>
      </c>
      <c r="AN53" s="5" t="s">
        <v>99</v>
      </c>
      <c r="AO53" s="23" t="s">
        <v>44</v>
      </c>
      <c r="AP53" s="24">
        <v>8</v>
      </c>
      <c r="AQ53" s="68">
        <v>8</v>
      </c>
      <c r="AR53" s="24">
        <v>41</v>
      </c>
      <c r="AS53" s="68">
        <v>45</v>
      </c>
      <c r="AT53" s="24">
        <v>24</v>
      </c>
      <c r="AU53" s="68">
        <v>42</v>
      </c>
    </row>
    <row r="54" spans="1:47" ht="18" customHeight="1">
      <c r="A54" s="47">
        <v>49</v>
      </c>
      <c r="B54" s="5" t="s">
        <v>35</v>
      </c>
      <c r="C54" s="23" t="s">
        <v>47</v>
      </c>
      <c r="D54" s="24">
        <v>131.9</v>
      </c>
      <c r="E54" s="68"/>
      <c r="F54" s="44">
        <v>2281.6</v>
      </c>
      <c r="G54" s="68"/>
      <c r="H54" s="24">
        <v>100.2</v>
      </c>
      <c r="I54" s="68"/>
      <c r="J54" s="47">
        <v>49</v>
      </c>
      <c r="K54" s="5" t="s">
        <v>35</v>
      </c>
      <c r="L54" s="23" t="s">
        <v>47</v>
      </c>
      <c r="M54" s="24">
        <v>1005.6</v>
      </c>
      <c r="N54" s="68"/>
      <c r="O54" s="24">
        <v>2315.4</v>
      </c>
      <c r="P54" s="72"/>
      <c r="Q54" s="24">
        <v>8.9</v>
      </c>
      <c r="R54" s="68"/>
      <c r="S54" s="47">
        <v>49</v>
      </c>
      <c r="T54" s="5" t="s">
        <v>35</v>
      </c>
      <c r="U54" s="23" t="s">
        <v>47</v>
      </c>
      <c r="V54" s="24">
        <v>2004.4</v>
      </c>
      <c r="W54" s="68"/>
      <c r="X54" s="24">
        <v>18.5</v>
      </c>
      <c r="Y54" s="68"/>
      <c r="Z54" s="24">
        <v>3168.2</v>
      </c>
      <c r="AA54" s="68"/>
      <c r="AB54" s="24">
        <v>2497.1</v>
      </c>
      <c r="AC54" s="68"/>
      <c r="AD54" s="47">
        <v>49</v>
      </c>
      <c r="AE54" s="5" t="s">
        <v>35</v>
      </c>
      <c r="AF54" s="23" t="s">
        <v>47</v>
      </c>
      <c r="AG54" s="28">
        <v>0.45</v>
      </c>
      <c r="AH54" s="68"/>
      <c r="AI54" s="24">
        <v>7085.7</v>
      </c>
      <c r="AJ54" s="68"/>
      <c r="AK54" s="24">
        <v>5191</v>
      </c>
      <c r="AL54" s="68"/>
      <c r="AM54" s="47">
        <v>49</v>
      </c>
      <c r="AN54" s="5" t="s">
        <v>35</v>
      </c>
      <c r="AO54" s="23" t="s">
        <v>47</v>
      </c>
      <c r="AP54" s="24">
        <v>1440.4</v>
      </c>
      <c r="AQ54" s="68"/>
      <c r="AR54" s="24">
        <v>1604.3</v>
      </c>
      <c r="AS54" s="68"/>
      <c r="AT54" s="24">
        <v>12361.4</v>
      </c>
      <c r="AU54" s="68"/>
    </row>
    <row r="55" spans="1:47" ht="18" customHeight="1">
      <c r="A55" s="47">
        <v>50</v>
      </c>
      <c r="B55" s="5" t="s">
        <v>36</v>
      </c>
      <c r="C55" s="23" t="s">
        <v>47</v>
      </c>
      <c r="D55" s="24">
        <v>0</v>
      </c>
      <c r="E55" s="68">
        <v>0</v>
      </c>
      <c r="F55" s="44">
        <v>2062</v>
      </c>
      <c r="G55" s="68">
        <v>1936</v>
      </c>
      <c r="H55" s="24">
        <v>60</v>
      </c>
      <c r="I55" s="68">
        <v>20</v>
      </c>
      <c r="J55" s="47">
        <v>50</v>
      </c>
      <c r="K55" s="5" t="s">
        <v>36</v>
      </c>
      <c r="L55" s="23" t="s">
        <v>47</v>
      </c>
      <c r="M55" s="24">
        <v>880</v>
      </c>
      <c r="N55" s="68">
        <v>1170.5</v>
      </c>
      <c r="O55" s="24">
        <v>1480</v>
      </c>
      <c r="P55" s="68">
        <v>1685</v>
      </c>
      <c r="Q55" s="24">
        <v>0</v>
      </c>
      <c r="R55" s="68">
        <v>0</v>
      </c>
      <c r="S55" s="47">
        <v>50</v>
      </c>
      <c r="T55" s="5" t="s">
        <v>36</v>
      </c>
      <c r="U55" s="23" t="s">
        <v>47</v>
      </c>
      <c r="V55" s="24">
        <v>1896.5</v>
      </c>
      <c r="W55" s="68">
        <v>1336</v>
      </c>
      <c r="X55" s="24">
        <v>0</v>
      </c>
      <c r="Y55" s="68">
        <v>170</v>
      </c>
      <c r="Z55" s="24">
        <v>2875.2</v>
      </c>
      <c r="AA55" s="68">
        <v>2524.8000000000002</v>
      </c>
      <c r="AB55" s="24">
        <v>2449.4</v>
      </c>
      <c r="AC55" s="68">
        <v>3736.5</v>
      </c>
      <c r="AD55" s="47">
        <v>50</v>
      </c>
      <c r="AE55" s="5" t="s">
        <v>36</v>
      </c>
      <c r="AF55" s="23" t="s">
        <v>47</v>
      </c>
      <c r="AG55" s="24">
        <v>0</v>
      </c>
      <c r="AH55" s="68">
        <v>0</v>
      </c>
      <c r="AI55" s="24">
        <v>6326.7</v>
      </c>
      <c r="AJ55" s="68">
        <v>6298</v>
      </c>
      <c r="AK55" s="24">
        <v>5143</v>
      </c>
      <c r="AL55" s="68">
        <v>5178</v>
      </c>
      <c r="AM55" s="47">
        <v>50</v>
      </c>
      <c r="AN55" s="5" t="s">
        <v>36</v>
      </c>
      <c r="AO55" s="23" t="s">
        <v>47</v>
      </c>
      <c r="AP55" s="24">
        <v>1312.6</v>
      </c>
      <c r="AQ55" s="68">
        <v>1433.5</v>
      </c>
      <c r="AR55" s="24">
        <v>1600</v>
      </c>
      <c r="AS55" s="68">
        <v>1651.5</v>
      </c>
      <c r="AT55" s="24">
        <v>11628</v>
      </c>
      <c r="AU55" s="68">
        <v>10512</v>
      </c>
    </row>
    <row r="56" spans="1:47" ht="18" customHeight="1">
      <c r="A56" s="47">
        <v>51</v>
      </c>
      <c r="B56" s="5" t="s">
        <v>37</v>
      </c>
      <c r="C56" s="23" t="s">
        <v>47</v>
      </c>
      <c r="D56" s="24">
        <v>80</v>
      </c>
      <c r="E56" s="68">
        <v>80.3</v>
      </c>
      <c r="F56" s="44">
        <v>14.5</v>
      </c>
      <c r="G56" s="68">
        <v>11.9</v>
      </c>
      <c r="H56" s="24">
        <v>0</v>
      </c>
      <c r="I56" s="68">
        <v>4.3</v>
      </c>
      <c r="J56" s="47">
        <v>51</v>
      </c>
      <c r="K56" s="5" t="s">
        <v>37</v>
      </c>
      <c r="L56" s="23" t="s">
        <v>47</v>
      </c>
      <c r="M56" s="24">
        <v>24</v>
      </c>
      <c r="N56" s="68">
        <v>46.7</v>
      </c>
      <c r="O56" s="24">
        <v>14</v>
      </c>
      <c r="P56" s="68">
        <v>17.5</v>
      </c>
      <c r="Q56" s="24">
        <v>2.7</v>
      </c>
      <c r="R56" s="68">
        <v>3</v>
      </c>
      <c r="S56" s="47">
        <v>51</v>
      </c>
      <c r="T56" s="5" t="s">
        <v>37</v>
      </c>
      <c r="U56" s="23" t="s">
        <v>47</v>
      </c>
      <c r="V56" s="24">
        <v>18</v>
      </c>
      <c r="W56" s="68">
        <v>16</v>
      </c>
      <c r="X56" s="24">
        <v>11</v>
      </c>
      <c r="Y56" s="68">
        <v>9</v>
      </c>
      <c r="Z56" s="24">
        <v>25.5</v>
      </c>
      <c r="AA56" s="68">
        <v>36</v>
      </c>
      <c r="AB56" s="63">
        <v>4.5999999999999996</v>
      </c>
      <c r="AC56" s="68">
        <v>4.8</v>
      </c>
      <c r="AD56" s="47">
        <v>51</v>
      </c>
      <c r="AE56" s="5" t="s">
        <v>37</v>
      </c>
      <c r="AF56" s="23" t="s">
        <v>47</v>
      </c>
      <c r="AG56" s="24">
        <v>0.4</v>
      </c>
      <c r="AH56" s="68">
        <v>0</v>
      </c>
      <c r="AI56" s="24">
        <v>125</v>
      </c>
      <c r="AJ56" s="68">
        <v>87</v>
      </c>
      <c r="AK56" s="24">
        <v>30</v>
      </c>
      <c r="AL56" s="68">
        <v>33.1</v>
      </c>
      <c r="AM56" s="47">
        <v>51</v>
      </c>
      <c r="AN56" s="5" t="s">
        <v>37</v>
      </c>
      <c r="AO56" s="23" t="s">
        <v>47</v>
      </c>
      <c r="AP56" s="24">
        <v>28.4</v>
      </c>
      <c r="AQ56" s="68">
        <v>51.9</v>
      </c>
      <c r="AR56" s="24">
        <v>3.8</v>
      </c>
      <c r="AS56" s="68">
        <v>3</v>
      </c>
      <c r="AT56" s="24">
        <v>99.3</v>
      </c>
      <c r="AU56" s="68">
        <v>119.8</v>
      </c>
    </row>
    <row r="57" spans="1:47" ht="18" customHeight="1">
      <c r="A57" s="47">
        <v>52</v>
      </c>
      <c r="B57" s="5" t="s">
        <v>38</v>
      </c>
      <c r="C57" s="23" t="s">
        <v>47</v>
      </c>
      <c r="D57" s="24">
        <v>51.9</v>
      </c>
      <c r="E57" s="68">
        <v>53.1</v>
      </c>
      <c r="F57" s="44">
        <v>5.08</v>
      </c>
      <c r="G57" s="68">
        <v>4.97</v>
      </c>
      <c r="H57" s="24">
        <v>0.2</v>
      </c>
      <c r="I57" s="68">
        <v>5.18</v>
      </c>
      <c r="J57" s="47">
        <v>52</v>
      </c>
      <c r="K57" s="5" t="s">
        <v>38</v>
      </c>
      <c r="L57" s="23" t="s">
        <v>47</v>
      </c>
      <c r="M57" s="24">
        <v>16.5</v>
      </c>
      <c r="N57" s="68">
        <v>9</v>
      </c>
      <c r="O57" s="24">
        <v>8.4</v>
      </c>
      <c r="P57" s="68">
        <v>9.4</v>
      </c>
      <c r="Q57" s="24">
        <v>4.9000000000000004</v>
      </c>
      <c r="R57" s="68">
        <v>1</v>
      </c>
      <c r="S57" s="47">
        <v>52</v>
      </c>
      <c r="T57" s="5" t="s">
        <v>38</v>
      </c>
      <c r="U57" s="23" t="s">
        <v>47</v>
      </c>
      <c r="V57" s="24">
        <v>10</v>
      </c>
      <c r="W57" s="68">
        <v>10</v>
      </c>
      <c r="X57" s="24">
        <v>7.5</v>
      </c>
      <c r="Y57" s="68">
        <v>5.2</v>
      </c>
      <c r="Z57" s="24">
        <v>25</v>
      </c>
      <c r="AA57" s="68">
        <v>30.5</v>
      </c>
      <c r="AB57" s="24">
        <v>3.16</v>
      </c>
      <c r="AC57" s="68">
        <v>2.1070000000000002</v>
      </c>
      <c r="AD57" s="47">
        <v>52</v>
      </c>
      <c r="AE57" s="5" t="s">
        <v>38</v>
      </c>
      <c r="AF57" s="23" t="s">
        <v>47</v>
      </c>
      <c r="AG57" s="24">
        <v>0.05</v>
      </c>
      <c r="AH57" s="68">
        <v>0</v>
      </c>
      <c r="AI57" s="24">
        <v>42</v>
      </c>
      <c r="AJ57" s="68">
        <v>35</v>
      </c>
      <c r="AK57" s="24">
        <v>18</v>
      </c>
      <c r="AL57" s="68">
        <v>20</v>
      </c>
      <c r="AM57" s="47">
        <v>52</v>
      </c>
      <c r="AN57" s="5" t="s">
        <v>38</v>
      </c>
      <c r="AO57" s="23" t="s">
        <v>47</v>
      </c>
      <c r="AP57" s="24">
        <v>13.4</v>
      </c>
      <c r="AQ57" s="68">
        <v>16.8</v>
      </c>
      <c r="AR57" s="24">
        <v>0.5</v>
      </c>
      <c r="AS57" s="68">
        <v>1.5</v>
      </c>
      <c r="AT57" s="24">
        <v>64.099999999999994</v>
      </c>
      <c r="AU57" s="68">
        <v>59.01</v>
      </c>
    </row>
    <row r="58" spans="1:47" ht="18" customHeight="1">
      <c r="A58" s="47">
        <v>53</v>
      </c>
      <c r="B58" s="5" t="s">
        <v>40</v>
      </c>
      <c r="C58" s="23" t="s">
        <v>48</v>
      </c>
      <c r="D58" s="24">
        <v>1611.6</v>
      </c>
      <c r="E58" s="68"/>
      <c r="F58" s="44">
        <v>2041.6</v>
      </c>
      <c r="G58" s="68"/>
      <c r="H58" s="24">
        <v>49.6</v>
      </c>
      <c r="I58" s="68"/>
      <c r="J58" s="47">
        <v>53</v>
      </c>
      <c r="K58" s="5" t="s">
        <v>40</v>
      </c>
      <c r="L58" s="23" t="s">
        <v>48</v>
      </c>
      <c r="M58" s="24">
        <v>1606.1</v>
      </c>
      <c r="N58" s="68"/>
      <c r="O58" s="24">
        <v>1537</v>
      </c>
      <c r="P58" s="68"/>
      <c r="Q58" s="24">
        <v>10.097</v>
      </c>
      <c r="R58" s="68"/>
      <c r="S58" s="47">
        <v>53</v>
      </c>
      <c r="T58" s="5" t="s">
        <v>40</v>
      </c>
      <c r="U58" s="23" t="s">
        <v>48</v>
      </c>
      <c r="V58" s="24">
        <v>1644</v>
      </c>
      <c r="W58" s="68"/>
      <c r="X58" s="24">
        <v>92.16</v>
      </c>
      <c r="Y58" s="68"/>
      <c r="Z58" s="24">
        <v>2296.5</v>
      </c>
      <c r="AA58" s="68"/>
      <c r="AB58" s="24">
        <v>2152.6999999999998</v>
      </c>
      <c r="AC58" s="68"/>
      <c r="AD58" s="47">
        <v>53</v>
      </c>
      <c r="AE58" s="5" t="s">
        <v>40</v>
      </c>
      <c r="AF58" s="23" t="s">
        <v>48</v>
      </c>
      <c r="AG58" s="28">
        <v>0.48499999999999999</v>
      </c>
      <c r="AH58" s="68"/>
      <c r="AI58" s="24">
        <v>6886</v>
      </c>
      <c r="AJ58" s="68"/>
      <c r="AK58" s="24">
        <v>5056.5</v>
      </c>
      <c r="AL58" s="68"/>
      <c r="AM58" s="47">
        <v>53</v>
      </c>
      <c r="AN58" s="5" t="s">
        <v>40</v>
      </c>
      <c r="AO58" s="23" t="s">
        <v>48</v>
      </c>
      <c r="AP58" s="24">
        <v>2526.3000000000002</v>
      </c>
      <c r="AQ58" s="68"/>
      <c r="AR58" s="24">
        <v>1177.3</v>
      </c>
      <c r="AS58" s="68"/>
      <c r="AT58" s="24">
        <v>8621</v>
      </c>
      <c r="AU58" s="68"/>
    </row>
    <row r="59" spans="1:47" ht="18" customHeight="1">
      <c r="A59" s="47">
        <v>54</v>
      </c>
      <c r="B59" s="5" t="s">
        <v>36</v>
      </c>
      <c r="C59" s="23" t="s">
        <v>48</v>
      </c>
      <c r="D59" s="24">
        <v>0</v>
      </c>
      <c r="E59" s="68">
        <v>0</v>
      </c>
      <c r="F59" s="44">
        <v>1689.3</v>
      </c>
      <c r="G59" s="68">
        <v>3657.3</v>
      </c>
      <c r="H59" s="24">
        <v>35</v>
      </c>
      <c r="I59" s="68">
        <v>0</v>
      </c>
      <c r="J59" s="47">
        <v>54</v>
      </c>
      <c r="K59" s="5" t="s">
        <v>36</v>
      </c>
      <c r="L59" s="23" t="s">
        <v>48</v>
      </c>
      <c r="M59" s="24">
        <v>1026</v>
      </c>
      <c r="N59" s="68">
        <v>2206</v>
      </c>
      <c r="O59" s="24">
        <v>1100</v>
      </c>
      <c r="P59" s="68">
        <v>2666</v>
      </c>
      <c r="Q59" s="24">
        <v>0</v>
      </c>
      <c r="R59" s="68">
        <v>0</v>
      </c>
      <c r="S59" s="47">
        <v>54</v>
      </c>
      <c r="T59" s="5" t="s">
        <v>36</v>
      </c>
      <c r="U59" s="23" t="s">
        <v>48</v>
      </c>
      <c r="V59" s="24">
        <v>1352</v>
      </c>
      <c r="W59" s="68">
        <v>1463</v>
      </c>
      <c r="X59" s="24">
        <v>0</v>
      </c>
      <c r="Y59" s="68">
        <v>200</v>
      </c>
      <c r="Z59" s="24">
        <v>1479</v>
      </c>
      <c r="AA59" s="68">
        <v>3392.5</v>
      </c>
      <c r="AB59" s="24">
        <v>2087</v>
      </c>
      <c r="AC59" s="68">
        <v>3700.7</v>
      </c>
      <c r="AD59" s="47">
        <v>54</v>
      </c>
      <c r="AE59" s="5" t="s">
        <v>36</v>
      </c>
      <c r="AF59" s="23" t="s">
        <v>48</v>
      </c>
      <c r="AG59" s="24">
        <v>0</v>
      </c>
      <c r="AH59" s="68">
        <v>0</v>
      </c>
      <c r="AI59" s="24">
        <v>5130</v>
      </c>
      <c r="AJ59" s="68">
        <v>8502</v>
      </c>
      <c r="AK59" s="24">
        <v>4570.5</v>
      </c>
      <c r="AL59" s="68">
        <v>9026</v>
      </c>
      <c r="AM59" s="47">
        <v>54</v>
      </c>
      <c r="AN59" s="5" t="s">
        <v>36</v>
      </c>
      <c r="AO59" s="23" t="s">
        <v>48</v>
      </c>
      <c r="AP59" s="24">
        <v>2034.4</v>
      </c>
      <c r="AQ59" s="68">
        <v>1858.4</v>
      </c>
      <c r="AR59" s="24">
        <v>1164</v>
      </c>
      <c r="AS59" s="68">
        <v>2490</v>
      </c>
      <c r="AT59" s="24">
        <v>7293.9</v>
      </c>
      <c r="AU59" s="68">
        <v>14548.5</v>
      </c>
    </row>
    <row r="60" spans="1:47" ht="18" customHeight="1">
      <c r="A60" s="47">
        <v>55</v>
      </c>
      <c r="B60" s="5" t="s">
        <v>37</v>
      </c>
      <c r="C60" s="23" t="s">
        <v>48</v>
      </c>
      <c r="D60" s="24">
        <v>960.9</v>
      </c>
      <c r="E60" s="68">
        <v>260</v>
      </c>
      <c r="F60" s="44">
        <v>179</v>
      </c>
      <c r="G60" s="68">
        <v>84</v>
      </c>
      <c r="H60" s="24">
        <v>0</v>
      </c>
      <c r="I60" s="68">
        <v>2.5</v>
      </c>
      <c r="J60" s="47">
        <v>55</v>
      </c>
      <c r="K60" s="5" t="s">
        <v>37</v>
      </c>
      <c r="L60" s="23" t="s">
        <v>48</v>
      </c>
      <c r="M60" s="24">
        <v>342</v>
      </c>
      <c r="N60" s="68">
        <v>610.29999999999995</v>
      </c>
      <c r="O60" s="24">
        <v>145</v>
      </c>
      <c r="P60" s="68">
        <v>68.8</v>
      </c>
      <c r="Q60" s="24">
        <v>8.44</v>
      </c>
      <c r="R60" s="68">
        <v>2.5299999999999998</v>
      </c>
      <c r="S60" s="47">
        <v>55</v>
      </c>
      <c r="T60" s="5" t="s">
        <v>37</v>
      </c>
      <c r="U60" s="23" t="s">
        <v>48</v>
      </c>
      <c r="V60" s="24">
        <v>168</v>
      </c>
      <c r="W60" s="68">
        <v>145</v>
      </c>
      <c r="X60" s="24">
        <v>66.8</v>
      </c>
      <c r="Y60" s="68">
        <v>72</v>
      </c>
      <c r="Z60" s="24">
        <v>420</v>
      </c>
      <c r="AA60" s="68">
        <v>580</v>
      </c>
      <c r="AB60" s="63">
        <v>25.07</v>
      </c>
      <c r="AC60" s="68">
        <v>42.8</v>
      </c>
      <c r="AD60" s="47">
        <v>55</v>
      </c>
      <c r="AE60" s="5" t="s">
        <v>37</v>
      </c>
      <c r="AF60" s="23" t="s">
        <v>48</v>
      </c>
      <c r="AG60" s="28">
        <v>0.435</v>
      </c>
      <c r="AH60" s="68">
        <v>0</v>
      </c>
      <c r="AI60" s="24">
        <v>1000</v>
      </c>
      <c r="AJ60" s="68">
        <v>520</v>
      </c>
      <c r="AK60" s="24">
        <v>330</v>
      </c>
      <c r="AL60" s="68">
        <v>156.5</v>
      </c>
      <c r="AM60" s="47">
        <v>55</v>
      </c>
      <c r="AN60" s="5" t="s">
        <v>37</v>
      </c>
      <c r="AO60" s="23" t="s">
        <v>48</v>
      </c>
      <c r="AP60" s="24">
        <v>328.1</v>
      </c>
      <c r="AQ60" s="68">
        <v>509.6</v>
      </c>
      <c r="AR60" s="24">
        <v>11.1</v>
      </c>
      <c r="AS60" s="68">
        <v>16</v>
      </c>
      <c r="AT60" s="24">
        <v>1140</v>
      </c>
      <c r="AU60" s="68">
        <v>1920</v>
      </c>
    </row>
    <row r="61" spans="1:47" ht="18" customHeight="1">
      <c r="A61" s="47">
        <v>56</v>
      </c>
      <c r="B61" s="5" t="s">
        <v>38</v>
      </c>
      <c r="C61" s="23" t="s">
        <v>48</v>
      </c>
      <c r="D61" s="24">
        <v>650.70000000000005</v>
      </c>
      <c r="E61" s="68">
        <v>141.30000000000001</v>
      </c>
      <c r="F61" s="44">
        <v>93.3</v>
      </c>
      <c r="G61" s="68">
        <v>47</v>
      </c>
      <c r="H61" s="24">
        <v>9.9000000000000005E-2</v>
      </c>
      <c r="I61" s="68">
        <v>2.67</v>
      </c>
      <c r="J61" s="47">
        <v>56</v>
      </c>
      <c r="K61" s="5" t="s">
        <v>38</v>
      </c>
      <c r="L61" s="23" t="s">
        <v>48</v>
      </c>
      <c r="M61" s="24">
        <v>108.1</v>
      </c>
      <c r="N61" s="68">
        <v>43.5</v>
      </c>
      <c r="O61" s="24">
        <v>76</v>
      </c>
      <c r="P61" s="68">
        <v>57.5</v>
      </c>
      <c r="Q61" s="24">
        <v>1.7</v>
      </c>
      <c r="R61" s="68">
        <v>1.0900000000000001</v>
      </c>
      <c r="S61" s="47">
        <v>56</v>
      </c>
      <c r="T61" s="5" t="s">
        <v>38</v>
      </c>
      <c r="U61" s="23" t="s">
        <v>48</v>
      </c>
      <c r="V61" s="24">
        <v>74</v>
      </c>
      <c r="W61" s="68">
        <v>70.2</v>
      </c>
      <c r="X61" s="24">
        <v>25.4</v>
      </c>
      <c r="Y61" s="68">
        <v>20.9</v>
      </c>
      <c r="Z61" s="24">
        <v>312.5</v>
      </c>
      <c r="AA61" s="68">
        <v>395.4</v>
      </c>
      <c r="AB61" s="24">
        <v>0.7</v>
      </c>
      <c r="AC61" s="68">
        <v>21.9</v>
      </c>
      <c r="AD61" s="47">
        <v>56</v>
      </c>
      <c r="AE61" s="5" t="s">
        <v>38</v>
      </c>
      <c r="AF61" s="23" t="s">
        <v>48</v>
      </c>
      <c r="AG61" s="24">
        <v>0.05</v>
      </c>
      <c r="AH61" s="68">
        <v>0</v>
      </c>
      <c r="AI61" s="24">
        <v>420</v>
      </c>
      <c r="AJ61" s="68">
        <v>320</v>
      </c>
      <c r="AK61" s="24">
        <v>156</v>
      </c>
      <c r="AL61" s="68">
        <v>120</v>
      </c>
      <c r="AM61" s="47">
        <v>56</v>
      </c>
      <c r="AN61" s="5" t="s">
        <v>38</v>
      </c>
      <c r="AO61" s="23" t="s">
        <v>48</v>
      </c>
      <c r="AP61" s="24">
        <v>68.7</v>
      </c>
      <c r="AQ61" s="68">
        <v>87.57</v>
      </c>
      <c r="AR61" s="24">
        <v>2.2000000000000002</v>
      </c>
      <c r="AS61" s="68">
        <v>4.8</v>
      </c>
      <c r="AT61" s="24">
        <v>137.1</v>
      </c>
      <c r="AU61" s="68">
        <v>392.6</v>
      </c>
    </row>
    <row r="62" spans="1:47" ht="18" customHeight="1">
      <c r="A62" s="47">
        <v>57</v>
      </c>
      <c r="B62" s="5" t="s">
        <v>39</v>
      </c>
      <c r="C62" s="23" t="s">
        <v>48</v>
      </c>
      <c r="D62" s="24">
        <v>4500</v>
      </c>
      <c r="E62" s="68">
        <v>4500</v>
      </c>
      <c r="F62" s="44">
        <v>4500</v>
      </c>
      <c r="G62" s="68">
        <v>5400</v>
      </c>
      <c r="H62" s="24">
        <v>4200</v>
      </c>
      <c r="I62" s="68">
        <v>2023</v>
      </c>
      <c r="J62" s="47">
        <v>57</v>
      </c>
      <c r="K62" s="5" t="s">
        <v>39</v>
      </c>
      <c r="L62" s="23" t="s">
        <v>48</v>
      </c>
      <c r="M62" s="24">
        <v>4336</v>
      </c>
      <c r="N62" s="68">
        <v>4818</v>
      </c>
      <c r="O62" s="24">
        <v>3500</v>
      </c>
      <c r="P62" s="68">
        <v>3840</v>
      </c>
      <c r="Q62" s="24">
        <v>754.5</v>
      </c>
      <c r="R62" s="68">
        <v>882</v>
      </c>
      <c r="S62" s="47">
        <v>57</v>
      </c>
      <c r="T62" s="5" t="s">
        <v>39</v>
      </c>
      <c r="U62" s="23" t="s">
        <v>48</v>
      </c>
      <c r="V62" s="24">
        <v>1231.5</v>
      </c>
      <c r="W62" s="68">
        <v>1798</v>
      </c>
      <c r="X62" s="24">
        <v>1920</v>
      </c>
      <c r="Y62" s="68">
        <v>2460</v>
      </c>
      <c r="Z62" s="24">
        <v>4702</v>
      </c>
      <c r="AA62" s="68">
        <v>4725</v>
      </c>
      <c r="AB62" s="24">
        <v>845.1</v>
      </c>
      <c r="AC62" s="68">
        <v>1215</v>
      </c>
      <c r="AD62" s="47">
        <v>57</v>
      </c>
      <c r="AE62" s="5" t="s">
        <v>39</v>
      </c>
      <c r="AF62" s="23" t="s">
        <v>48</v>
      </c>
      <c r="AG62" s="24">
        <v>2050</v>
      </c>
      <c r="AH62" s="68">
        <v>2773</v>
      </c>
      <c r="AI62" s="24">
        <v>8700</v>
      </c>
      <c r="AJ62" s="68">
        <v>9350</v>
      </c>
      <c r="AK62" s="24">
        <v>17200</v>
      </c>
      <c r="AL62" s="68">
        <v>29300</v>
      </c>
      <c r="AM62" s="47">
        <v>57</v>
      </c>
      <c r="AN62" s="5" t="s">
        <v>39</v>
      </c>
      <c r="AO62" s="23" t="s">
        <v>48</v>
      </c>
      <c r="AP62" s="24">
        <v>9500</v>
      </c>
      <c r="AQ62" s="68">
        <v>9500</v>
      </c>
      <c r="AR62" s="24">
        <v>2500</v>
      </c>
      <c r="AS62" s="68">
        <v>2687</v>
      </c>
      <c r="AT62" s="24">
        <v>16130</v>
      </c>
      <c r="AU62" s="68">
        <v>16500</v>
      </c>
    </row>
    <row r="63" spans="1:47" s="76" customFormat="1">
      <c r="A63" s="78"/>
      <c r="B63" s="79"/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1:47" s="76" customFormat="1">
      <c r="A64" s="78"/>
      <c r="B64" s="79"/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1:47" s="88" customFormat="1" ht="15" customHeight="1">
      <c r="A65" s="184" t="s">
        <v>216</v>
      </c>
      <c r="B65" s="184"/>
      <c r="C65" s="184"/>
      <c r="D65" s="184"/>
      <c r="E65" s="184"/>
      <c r="F65" s="184"/>
      <c r="G65" s="184"/>
      <c r="H65" s="184"/>
      <c r="I65" s="184"/>
      <c r="J65" s="184" t="s">
        <v>216</v>
      </c>
      <c r="K65" s="184"/>
      <c r="L65" s="184"/>
      <c r="M65" s="184"/>
      <c r="N65" s="184"/>
      <c r="O65" s="184"/>
      <c r="P65" s="184"/>
      <c r="Q65" s="184"/>
      <c r="R65" s="184"/>
      <c r="S65" s="184" t="s">
        <v>216</v>
      </c>
      <c r="T65" s="184"/>
      <c r="U65" s="184"/>
      <c r="V65" s="184"/>
      <c r="W65" s="184"/>
      <c r="X65" s="184"/>
      <c r="Y65" s="184"/>
      <c r="Z65" s="184"/>
      <c r="AA65" s="184"/>
      <c r="AD65" s="184" t="s">
        <v>216</v>
      </c>
      <c r="AE65" s="184"/>
      <c r="AF65" s="184"/>
      <c r="AG65" s="184"/>
      <c r="AH65" s="184"/>
      <c r="AI65" s="184"/>
      <c r="AJ65" s="184"/>
      <c r="AK65" s="184"/>
      <c r="AL65" s="184"/>
      <c r="AM65" s="184" t="s">
        <v>216</v>
      </c>
      <c r="AN65" s="184"/>
      <c r="AO65" s="184"/>
      <c r="AP65" s="184"/>
      <c r="AQ65" s="184"/>
      <c r="AR65" s="184"/>
      <c r="AS65" s="184"/>
      <c r="AT65" s="184"/>
      <c r="AU65" s="184"/>
    </row>
    <row r="66" spans="1:47" s="76" customFormat="1">
      <c r="A66" s="78"/>
      <c r="B66" s="79"/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1:47" s="86" customFormat="1" ht="14.25">
      <c r="A67" s="84"/>
      <c r="B67" s="85" t="s">
        <v>218</v>
      </c>
      <c r="C67" s="84"/>
      <c r="D67" s="85"/>
      <c r="E67" s="85"/>
      <c r="F67" s="85"/>
      <c r="G67" s="85"/>
      <c r="H67" s="85"/>
      <c r="I67" s="85"/>
      <c r="J67" s="84"/>
      <c r="K67" s="85" t="s">
        <v>218</v>
      </c>
      <c r="L67" s="84"/>
      <c r="M67" s="85"/>
      <c r="N67" s="85"/>
      <c r="O67" s="85"/>
      <c r="P67" s="85"/>
      <c r="S67" s="84"/>
      <c r="T67" s="85" t="s">
        <v>218</v>
      </c>
      <c r="U67" s="84"/>
      <c r="V67" s="85"/>
      <c r="W67" s="85"/>
      <c r="X67" s="85"/>
      <c r="AD67" s="84"/>
      <c r="AE67" s="85" t="s">
        <v>218</v>
      </c>
      <c r="AF67" s="84"/>
      <c r="AG67" s="85"/>
      <c r="AH67" s="85"/>
      <c r="AI67" s="85"/>
      <c r="AM67" s="84"/>
      <c r="AN67" s="85" t="s">
        <v>218</v>
      </c>
      <c r="AO67" s="84"/>
      <c r="AP67" s="85"/>
      <c r="AQ67" s="85"/>
      <c r="AR67" s="85"/>
    </row>
    <row r="68" spans="1:47" s="86" customFormat="1" ht="14.25">
      <c r="A68" s="84"/>
      <c r="B68" s="85"/>
      <c r="C68" s="84"/>
      <c r="D68" s="85"/>
      <c r="E68" s="85"/>
      <c r="F68" s="85"/>
      <c r="G68" s="85"/>
      <c r="H68" s="85"/>
      <c r="I68" s="85"/>
      <c r="J68" s="84"/>
      <c r="K68" s="85"/>
      <c r="L68" s="84"/>
      <c r="M68" s="85"/>
      <c r="N68" s="85"/>
      <c r="O68" s="85"/>
      <c r="P68" s="85"/>
      <c r="S68" s="84"/>
      <c r="T68" s="85"/>
      <c r="U68" s="84"/>
      <c r="V68" s="85"/>
      <c r="W68" s="85"/>
      <c r="X68" s="85"/>
      <c r="AD68" s="84"/>
      <c r="AE68" s="85"/>
      <c r="AF68" s="84"/>
      <c r="AG68" s="85"/>
      <c r="AH68" s="85"/>
      <c r="AI68" s="85"/>
      <c r="AM68" s="84"/>
      <c r="AN68" s="85"/>
      <c r="AO68" s="84"/>
      <c r="AP68" s="85"/>
      <c r="AQ68" s="85"/>
      <c r="AR68" s="85"/>
    </row>
    <row r="69" spans="1:47" s="86" customFormat="1" ht="14.25">
      <c r="A69" s="84"/>
      <c r="B69" s="85" t="s">
        <v>217</v>
      </c>
      <c r="C69" s="84"/>
      <c r="D69" s="85"/>
      <c r="E69" s="85"/>
      <c r="F69" s="85"/>
      <c r="G69" s="85"/>
      <c r="H69" s="85"/>
      <c r="I69" s="85"/>
      <c r="J69" s="84"/>
      <c r="K69" s="85" t="s">
        <v>217</v>
      </c>
      <c r="L69" s="84"/>
      <c r="M69" s="85"/>
      <c r="N69" s="85"/>
      <c r="O69" s="85"/>
      <c r="P69" s="85"/>
      <c r="S69" s="84"/>
      <c r="T69" s="85" t="s">
        <v>217</v>
      </c>
      <c r="U69" s="84"/>
      <c r="V69" s="85"/>
      <c r="W69" s="85"/>
      <c r="X69" s="85"/>
      <c r="AD69" s="84"/>
      <c r="AE69" s="85" t="s">
        <v>217</v>
      </c>
      <c r="AF69" s="84"/>
      <c r="AG69" s="85"/>
      <c r="AH69" s="85"/>
      <c r="AI69" s="85"/>
      <c r="AM69" s="84"/>
      <c r="AN69" s="85" t="s">
        <v>217</v>
      </c>
      <c r="AO69" s="84"/>
      <c r="AP69" s="85"/>
      <c r="AQ69" s="85"/>
      <c r="AR69" s="85"/>
    </row>
    <row r="70" spans="1:47" s="86" customFormat="1" ht="14.25">
      <c r="A70" s="84"/>
      <c r="B70" s="85"/>
      <c r="C70" s="84"/>
      <c r="D70" s="85"/>
      <c r="E70" s="85"/>
      <c r="F70" s="85"/>
      <c r="G70" s="85"/>
      <c r="H70" s="85"/>
      <c r="I70" s="85"/>
      <c r="J70" s="84"/>
      <c r="K70" s="85"/>
      <c r="L70" s="84"/>
      <c r="M70" s="85"/>
      <c r="N70" s="85"/>
      <c r="O70" s="85"/>
      <c r="P70" s="85"/>
      <c r="S70" s="84"/>
      <c r="T70" s="85"/>
      <c r="U70" s="84"/>
      <c r="V70" s="85"/>
      <c r="W70" s="85"/>
      <c r="X70" s="85"/>
      <c r="AD70" s="84"/>
      <c r="AE70" s="85"/>
      <c r="AF70" s="84"/>
      <c r="AG70" s="85"/>
      <c r="AH70" s="85"/>
      <c r="AI70" s="85"/>
      <c r="AM70" s="84"/>
      <c r="AN70" s="85"/>
      <c r="AO70" s="84"/>
      <c r="AP70" s="85"/>
      <c r="AQ70" s="85"/>
      <c r="AR70" s="85"/>
    </row>
    <row r="71" spans="1:47" s="86" customFormat="1" ht="14.25">
      <c r="A71" s="84"/>
      <c r="B71" s="87" t="s">
        <v>219</v>
      </c>
      <c r="C71" s="84"/>
      <c r="D71" s="85"/>
      <c r="E71" s="85"/>
      <c r="F71" s="85"/>
      <c r="G71" s="85"/>
      <c r="H71" s="85"/>
      <c r="I71" s="85"/>
      <c r="J71" s="84"/>
      <c r="K71" s="87" t="s">
        <v>219</v>
      </c>
      <c r="L71" s="84"/>
      <c r="M71" s="85"/>
      <c r="N71" s="85"/>
      <c r="O71" s="85"/>
      <c r="P71" s="85"/>
      <c r="S71" s="84"/>
      <c r="T71" s="87" t="s">
        <v>219</v>
      </c>
      <c r="U71" s="84"/>
      <c r="V71" s="85"/>
      <c r="W71" s="85"/>
      <c r="X71" s="85"/>
      <c r="AD71" s="84"/>
      <c r="AE71" s="87" t="s">
        <v>219</v>
      </c>
      <c r="AF71" s="84"/>
      <c r="AG71" s="85"/>
      <c r="AH71" s="85"/>
      <c r="AI71" s="85"/>
      <c r="AM71" s="84"/>
      <c r="AN71" s="87" t="s">
        <v>219</v>
      </c>
      <c r="AO71" s="84"/>
      <c r="AP71" s="85"/>
      <c r="AQ71" s="85"/>
      <c r="AR71" s="85"/>
    </row>
    <row r="72" spans="1:47" s="82" customFormat="1" ht="14.25">
      <c r="A72" s="80"/>
      <c r="B72" s="83"/>
      <c r="C72" s="80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47" s="76" customFormat="1">
      <c r="A73" s="78"/>
      <c r="B73" s="79"/>
      <c r="C73" s="78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1:47" s="76" customFormat="1">
      <c r="A74" s="78"/>
      <c r="B74" s="79"/>
      <c r="C74" s="78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1:47" s="76" customFormat="1">
      <c r="A75" s="78"/>
      <c r="B75" s="79"/>
      <c r="C75" s="78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47" s="76" customFormat="1">
      <c r="A76" s="78"/>
      <c r="B76" s="79"/>
      <c r="C76" s="78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1:47" s="76" customFormat="1">
      <c r="A77" s="78"/>
      <c r="B77" s="79"/>
      <c r="C77" s="78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1:47" s="76" customFormat="1">
      <c r="A78" s="78"/>
      <c r="B78" s="79"/>
      <c r="C78" s="78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1:47" s="76" customFormat="1">
      <c r="A79" s="78"/>
      <c r="B79" s="79"/>
      <c r="C79" s="78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1:47" s="76" customFormat="1">
      <c r="A80" s="78"/>
      <c r="B80" s="79"/>
      <c r="C80" s="78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1:16" s="76" customFormat="1">
      <c r="A81" s="78"/>
      <c r="B81" s="79"/>
      <c r="C81" s="78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1:16" s="76" customFormat="1">
      <c r="A82" s="78"/>
      <c r="B82" s="79"/>
      <c r="C82" s="78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</sheetData>
  <mergeCells count="89">
    <mergeCell ref="AD2:AL2"/>
    <mergeCell ref="AM2:AU2"/>
    <mergeCell ref="A65:I65"/>
    <mergeCell ref="J65:R65"/>
    <mergeCell ref="S65:AA65"/>
    <mergeCell ref="AD65:AL65"/>
    <mergeCell ref="AM65:AU65"/>
    <mergeCell ref="AD4:AF4"/>
    <mergeCell ref="AM3:AO3"/>
    <mergeCell ref="AM4:AO4"/>
    <mergeCell ref="AG5:AL5"/>
    <mergeCell ref="AP5:AU5"/>
    <mergeCell ref="AT8:AU8"/>
    <mergeCell ref="D5:I5"/>
    <mergeCell ref="M5:R5"/>
    <mergeCell ref="V5:AC5"/>
    <mergeCell ref="AB8:AC8"/>
    <mergeCell ref="AG8:AH8"/>
    <mergeCell ref="AI8:AJ8"/>
    <mergeCell ref="AK8:AL8"/>
    <mergeCell ref="AP8:AQ8"/>
    <mergeCell ref="AR8:AS8"/>
    <mergeCell ref="AT7:AU7"/>
    <mergeCell ref="D8:E8"/>
    <mergeCell ref="F8:G8"/>
    <mergeCell ref="H8:I8"/>
    <mergeCell ref="M8:N8"/>
    <mergeCell ref="O8:P8"/>
    <mergeCell ref="Q8:R8"/>
    <mergeCell ref="V8:W8"/>
    <mergeCell ref="X8:Y8"/>
    <mergeCell ref="Z8:AA8"/>
    <mergeCell ref="AB7:AC7"/>
    <mergeCell ref="AG7:AH7"/>
    <mergeCell ref="AI7:AJ7"/>
    <mergeCell ref="AK7:AL7"/>
    <mergeCell ref="AP7:AQ7"/>
    <mergeCell ref="AR7:AS7"/>
    <mergeCell ref="AT6:AU6"/>
    <mergeCell ref="D7:E7"/>
    <mergeCell ref="F7:G7"/>
    <mergeCell ref="H7:I7"/>
    <mergeCell ref="M7:N7"/>
    <mergeCell ref="O7:P7"/>
    <mergeCell ref="Q7:R7"/>
    <mergeCell ref="V7:W7"/>
    <mergeCell ref="X7:Y7"/>
    <mergeCell ref="Z7:AA7"/>
    <mergeCell ref="AB6:AC6"/>
    <mergeCell ref="AG6:AH6"/>
    <mergeCell ref="AI6:AJ6"/>
    <mergeCell ref="AK6:AL6"/>
    <mergeCell ref="AP6:AQ6"/>
    <mergeCell ref="AR6:AS6"/>
    <mergeCell ref="D6:E6"/>
    <mergeCell ref="F6:G6"/>
    <mergeCell ref="H6:I6"/>
    <mergeCell ref="M6:N6"/>
    <mergeCell ref="O6:P6"/>
    <mergeCell ref="Q6:R6"/>
    <mergeCell ref="V6:W6"/>
    <mergeCell ref="X6:Y6"/>
    <mergeCell ref="Z6:AA6"/>
    <mergeCell ref="AI3:AJ3"/>
    <mergeCell ref="AK3:AL3"/>
    <mergeCell ref="AP3:AQ3"/>
    <mergeCell ref="AR3:AS3"/>
    <mergeCell ref="AT3:AU3"/>
    <mergeCell ref="AB3:AC3"/>
    <mergeCell ref="AG3:AH3"/>
    <mergeCell ref="AD3:AF3"/>
    <mergeCell ref="B4:C4"/>
    <mergeCell ref="J3:L3"/>
    <mergeCell ref="J4:L4"/>
    <mergeCell ref="S3:U3"/>
    <mergeCell ref="S4:U4"/>
    <mergeCell ref="Q3:R3"/>
    <mergeCell ref="B3:C3"/>
    <mergeCell ref="D3:E3"/>
    <mergeCell ref="F3:G3"/>
    <mergeCell ref="H3:I3"/>
    <mergeCell ref="M3:N3"/>
    <mergeCell ref="O3:P3"/>
    <mergeCell ref="A2:I2"/>
    <mergeCell ref="J2:R2"/>
    <mergeCell ref="V3:W3"/>
    <mergeCell ref="X3:Y3"/>
    <mergeCell ref="Z3:AA3"/>
    <mergeCell ref="S2:AA2"/>
  </mergeCells>
  <pageMargins left="0.7" right="0.37" top="0.75" bottom="0.75" header="0.3" footer="0.3"/>
  <pageSetup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I72"/>
  <sheetViews>
    <sheetView zoomScaleNormal="100" workbookViewId="0">
      <selection activeCell="D18" sqref="D18"/>
    </sheetView>
  </sheetViews>
  <sheetFormatPr defaultRowHeight="12.75"/>
  <cols>
    <col min="1" max="1" width="4.140625" style="78" customWidth="1"/>
    <col min="2" max="2" width="31.85546875" style="79" customWidth="1"/>
    <col min="3" max="3" width="8.140625" style="78" customWidth="1"/>
    <col min="4" max="9" width="7.42578125" style="79" customWidth="1"/>
    <col min="10" max="13" width="7.5703125" style="79" customWidth="1"/>
    <col min="14" max="15" width="7.5703125" style="76" customWidth="1"/>
    <col min="16" max="23" width="6.7109375" style="76" customWidth="1"/>
    <col min="24" max="29" width="8" style="76" customWidth="1"/>
    <col min="30" max="35" width="8.140625" style="76" customWidth="1"/>
    <col min="36" max="16384" width="9.140625" style="76"/>
  </cols>
  <sheetData>
    <row r="1" spans="1:35">
      <c r="A1" s="74"/>
      <c r="B1" s="75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35">
      <c r="A2" s="182" t="s">
        <v>215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</row>
    <row r="3" spans="1:35" ht="79.5" customHeight="1">
      <c r="A3" s="89"/>
      <c r="B3" s="194" t="s">
        <v>193</v>
      </c>
      <c r="C3" s="194"/>
      <c r="D3" s="190" t="s">
        <v>194</v>
      </c>
      <c r="E3" s="191"/>
      <c r="F3" s="190" t="s">
        <v>195</v>
      </c>
      <c r="G3" s="191"/>
      <c r="H3" s="190" t="s">
        <v>196</v>
      </c>
      <c r="I3" s="191"/>
      <c r="J3" s="190" t="s">
        <v>197</v>
      </c>
      <c r="K3" s="191"/>
      <c r="L3" s="190" t="s">
        <v>198</v>
      </c>
      <c r="M3" s="191"/>
      <c r="N3" s="190" t="s">
        <v>199</v>
      </c>
      <c r="O3" s="191"/>
      <c r="P3" s="190" t="s">
        <v>200</v>
      </c>
      <c r="Q3" s="191"/>
      <c r="R3" s="190" t="s">
        <v>201</v>
      </c>
      <c r="S3" s="191"/>
      <c r="T3" s="190" t="s">
        <v>202</v>
      </c>
      <c r="U3" s="191"/>
      <c r="V3" s="190" t="s">
        <v>203</v>
      </c>
      <c r="W3" s="191"/>
      <c r="X3" s="190" t="s">
        <v>204</v>
      </c>
      <c r="Y3" s="191"/>
      <c r="Z3" s="190" t="s">
        <v>205</v>
      </c>
      <c r="AA3" s="191"/>
      <c r="AB3" s="190" t="s">
        <v>206</v>
      </c>
      <c r="AC3" s="191"/>
      <c r="AD3" s="190" t="s">
        <v>207</v>
      </c>
      <c r="AE3" s="191"/>
      <c r="AF3" s="190" t="s">
        <v>208</v>
      </c>
      <c r="AG3" s="191"/>
      <c r="AH3" s="190" t="s">
        <v>209</v>
      </c>
      <c r="AI3" s="191"/>
    </row>
    <row r="4" spans="1:35" s="91" customFormat="1" ht="25.5" customHeight="1">
      <c r="A4" s="90"/>
      <c r="B4" s="192" t="s">
        <v>211</v>
      </c>
      <c r="C4" s="193"/>
      <c r="D4" s="96">
        <v>2015</v>
      </c>
      <c r="E4" s="96">
        <v>2016</v>
      </c>
      <c r="F4" s="96">
        <v>2015</v>
      </c>
      <c r="G4" s="96">
        <v>2016</v>
      </c>
      <c r="H4" s="96">
        <v>2015</v>
      </c>
      <c r="I4" s="96">
        <v>2016</v>
      </c>
      <c r="J4" s="96">
        <v>2015</v>
      </c>
      <c r="K4" s="96">
        <v>2016</v>
      </c>
      <c r="L4" s="96">
        <v>2015</v>
      </c>
      <c r="M4" s="96">
        <v>2016</v>
      </c>
      <c r="N4" s="96">
        <v>2015</v>
      </c>
      <c r="O4" s="96">
        <v>2016</v>
      </c>
      <c r="P4" s="96">
        <v>2015</v>
      </c>
      <c r="Q4" s="96">
        <v>2016</v>
      </c>
      <c r="R4" s="96">
        <v>2015</v>
      </c>
      <c r="S4" s="96">
        <v>2016</v>
      </c>
      <c r="T4" s="96">
        <v>2015</v>
      </c>
      <c r="U4" s="96">
        <v>2016</v>
      </c>
      <c r="V4" s="96">
        <v>2015</v>
      </c>
      <c r="W4" s="96">
        <v>2016</v>
      </c>
      <c r="X4" s="96">
        <v>2015</v>
      </c>
      <c r="Y4" s="96">
        <v>2016</v>
      </c>
      <c r="Z4" s="96">
        <v>2015</v>
      </c>
      <c r="AA4" s="96">
        <v>2016</v>
      </c>
      <c r="AB4" s="96">
        <v>2015</v>
      </c>
      <c r="AC4" s="96">
        <v>2016</v>
      </c>
      <c r="AD4" s="96">
        <v>2015</v>
      </c>
      <c r="AE4" s="96">
        <v>2016</v>
      </c>
      <c r="AF4" s="96">
        <v>2015</v>
      </c>
      <c r="AG4" s="96">
        <v>2016</v>
      </c>
      <c r="AH4" s="96">
        <v>2015</v>
      </c>
      <c r="AI4" s="96">
        <v>2016</v>
      </c>
    </row>
    <row r="5" spans="1:35" ht="20.25" customHeight="1">
      <c r="A5" s="92" t="s">
        <v>0</v>
      </c>
      <c r="B5" s="92" t="s">
        <v>50</v>
      </c>
      <c r="C5" s="93" t="s">
        <v>1</v>
      </c>
      <c r="D5" s="187" t="s">
        <v>212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9"/>
    </row>
    <row r="6" spans="1:35" ht="18" customHeight="1">
      <c r="A6" s="92">
        <v>1</v>
      </c>
      <c r="B6" s="93" t="s">
        <v>2</v>
      </c>
      <c r="C6" s="92" t="s">
        <v>44</v>
      </c>
      <c r="D6" s="185">
        <v>1938</v>
      </c>
      <c r="E6" s="186"/>
      <c r="F6" s="185">
        <v>1931</v>
      </c>
      <c r="G6" s="186"/>
      <c r="H6" s="185">
        <v>1959</v>
      </c>
      <c r="I6" s="186"/>
      <c r="J6" s="185">
        <v>1924</v>
      </c>
      <c r="K6" s="186"/>
      <c r="L6" s="185">
        <v>1930</v>
      </c>
      <c r="M6" s="186"/>
      <c r="N6" s="185">
        <v>1930</v>
      </c>
      <c r="O6" s="186"/>
      <c r="P6" s="185">
        <v>1930</v>
      </c>
      <c r="Q6" s="186"/>
      <c r="R6" s="185">
        <v>1931</v>
      </c>
      <c r="S6" s="186"/>
      <c r="T6" s="185">
        <v>1924</v>
      </c>
      <c r="U6" s="186"/>
      <c r="V6" s="185">
        <v>1985</v>
      </c>
      <c r="W6" s="186"/>
      <c r="X6" s="185">
        <v>1924</v>
      </c>
      <c r="Y6" s="186"/>
      <c r="Z6" s="185">
        <v>1959</v>
      </c>
      <c r="AA6" s="186"/>
      <c r="AB6" s="185">
        <v>1930</v>
      </c>
      <c r="AC6" s="186"/>
      <c r="AD6" s="185">
        <v>1924</v>
      </c>
      <c r="AE6" s="186"/>
      <c r="AF6" s="185">
        <v>1931</v>
      </c>
      <c r="AG6" s="186"/>
      <c r="AH6" s="185">
        <v>1924</v>
      </c>
      <c r="AI6" s="186"/>
    </row>
    <row r="7" spans="1:35" ht="18" customHeight="1">
      <c r="A7" s="92">
        <v>2</v>
      </c>
      <c r="B7" s="93" t="s">
        <v>3</v>
      </c>
      <c r="C7" s="92" t="s">
        <v>44</v>
      </c>
      <c r="D7" s="185">
        <v>6</v>
      </c>
      <c r="E7" s="186"/>
      <c r="F7" s="185">
        <v>6</v>
      </c>
      <c r="G7" s="186"/>
      <c r="H7" s="185">
        <v>2</v>
      </c>
      <c r="I7" s="186"/>
      <c r="J7" s="185">
        <v>3</v>
      </c>
      <c r="K7" s="186"/>
      <c r="L7" s="185">
        <v>4</v>
      </c>
      <c r="M7" s="186"/>
      <c r="N7" s="185">
        <v>6</v>
      </c>
      <c r="O7" s="186"/>
      <c r="P7" s="185">
        <v>4</v>
      </c>
      <c r="Q7" s="186"/>
      <c r="R7" s="185">
        <v>5</v>
      </c>
      <c r="S7" s="186"/>
      <c r="T7" s="185">
        <v>5</v>
      </c>
      <c r="U7" s="186"/>
      <c r="V7" s="185">
        <v>4</v>
      </c>
      <c r="W7" s="186"/>
      <c r="X7" s="185">
        <v>6</v>
      </c>
      <c r="Y7" s="186"/>
      <c r="Z7" s="185">
        <v>5</v>
      </c>
      <c r="AA7" s="186"/>
      <c r="AB7" s="185">
        <v>5</v>
      </c>
      <c r="AC7" s="186"/>
      <c r="AD7" s="185">
        <v>4</v>
      </c>
      <c r="AE7" s="186"/>
      <c r="AF7" s="185">
        <v>5</v>
      </c>
      <c r="AG7" s="186"/>
      <c r="AH7" s="185">
        <v>5</v>
      </c>
      <c r="AI7" s="186"/>
    </row>
    <row r="8" spans="1:35" ht="18" customHeight="1">
      <c r="A8" s="92">
        <v>3</v>
      </c>
      <c r="B8" s="93" t="s">
        <v>4</v>
      </c>
      <c r="C8" s="92" t="s">
        <v>45</v>
      </c>
      <c r="D8" s="185">
        <v>100</v>
      </c>
      <c r="E8" s="186"/>
      <c r="F8" s="185">
        <v>3079</v>
      </c>
      <c r="G8" s="186"/>
      <c r="H8" s="185">
        <v>960</v>
      </c>
      <c r="I8" s="186"/>
      <c r="J8" s="185">
        <v>3004</v>
      </c>
      <c r="K8" s="186"/>
      <c r="L8" s="185">
        <v>3498</v>
      </c>
      <c r="M8" s="186"/>
      <c r="N8" s="185">
        <v>2686</v>
      </c>
      <c r="O8" s="186"/>
      <c r="P8" s="185">
        <v>2319</v>
      </c>
      <c r="Q8" s="186"/>
      <c r="R8" s="185">
        <v>2620</v>
      </c>
      <c r="S8" s="186"/>
      <c r="T8" s="185">
        <v>4215</v>
      </c>
      <c r="U8" s="186"/>
      <c r="V8" s="185">
        <v>1012</v>
      </c>
      <c r="W8" s="186"/>
      <c r="X8" s="185">
        <v>2773</v>
      </c>
      <c r="Y8" s="186"/>
      <c r="Z8" s="185">
        <v>4829</v>
      </c>
      <c r="AA8" s="186"/>
      <c r="AB8" s="185">
        <v>7720</v>
      </c>
      <c r="AC8" s="186"/>
      <c r="AD8" s="185">
        <v>1956</v>
      </c>
      <c r="AE8" s="186"/>
      <c r="AF8" s="185">
        <v>2455</v>
      </c>
      <c r="AG8" s="186"/>
      <c r="AH8" s="185">
        <v>5605</v>
      </c>
      <c r="AI8" s="186"/>
    </row>
    <row r="9" spans="1:35" ht="18" customHeight="1">
      <c r="A9" s="92">
        <v>4</v>
      </c>
      <c r="B9" s="97" t="s">
        <v>81</v>
      </c>
      <c r="C9" s="98" t="s">
        <v>44</v>
      </c>
      <c r="D9" s="99">
        <f>D10+D11</f>
        <v>12234</v>
      </c>
      <c r="E9" s="62">
        <v>12512</v>
      </c>
      <c r="F9" s="100">
        <f>F10+F11</f>
        <v>3052</v>
      </c>
      <c r="G9" s="62">
        <v>3119</v>
      </c>
      <c r="H9" s="99">
        <f>H10+H11</f>
        <v>1868</v>
      </c>
      <c r="I9" s="62">
        <v>1818</v>
      </c>
      <c r="J9" s="99">
        <f>J10+J11</f>
        <v>2182</v>
      </c>
      <c r="K9" s="62">
        <v>2241</v>
      </c>
      <c r="L9" s="99">
        <f>L10+L11</f>
        <v>2726</v>
      </c>
      <c r="M9" s="62">
        <v>2832</v>
      </c>
      <c r="N9" s="99">
        <f>N10+N11</f>
        <v>3133</v>
      </c>
      <c r="O9" s="62">
        <v>3186</v>
      </c>
      <c r="P9" s="99">
        <f>P10+P11</f>
        <v>2803</v>
      </c>
      <c r="Q9" s="62">
        <v>2941</v>
      </c>
      <c r="R9" s="99">
        <f>R10+R11</f>
        <v>2685</v>
      </c>
      <c r="S9" s="62">
        <v>2701</v>
      </c>
      <c r="T9" s="99">
        <f>T10+T11</f>
        <v>3482</v>
      </c>
      <c r="U9" s="62">
        <v>3584</v>
      </c>
      <c r="V9" s="99">
        <f>V10+V11</f>
        <v>3141</v>
      </c>
      <c r="W9" s="62">
        <v>3165</v>
      </c>
      <c r="X9" s="99">
        <f>X10+X11</f>
        <v>3575</v>
      </c>
      <c r="Y9" s="62">
        <v>3648</v>
      </c>
      <c r="Z9" s="99">
        <f>Z10+Z11</f>
        <v>3207</v>
      </c>
      <c r="AA9" s="62">
        <v>3306</v>
      </c>
      <c r="AB9" s="99">
        <f>AB10+AB11</f>
        <v>3495</v>
      </c>
      <c r="AC9" s="62">
        <v>3504</v>
      </c>
      <c r="AD9" s="99">
        <f>AD10+AD11</f>
        <v>4548</v>
      </c>
      <c r="AE9" s="62">
        <v>4611</v>
      </c>
      <c r="AF9" s="99">
        <f>AF10+AF11</f>
        <v>3154</v>
      </c>
      <c r="AG9" s="62">
        <v>3156</v>
      </c>
      <c r="AH9" s="99">
        <f>AH10+AH11</f>
        <v>4729</v>
      </c>
      <c r="AI9" s="62">
        <v>4835</v>
      </c>
    </row>
    <row r="10" spans="1:35" ht="18" customHeight="1">
      <c r="A10" s="92">
        <v>5</v>
      </c>
      <c r="B10" s="101" t="s">
        <v>5</v>
      </c>
      <c r="C10" s="98" t="s">
        <v>44</v>
      </c>
      <c r="D10" s="99">
        <v>6014</v>
      </c>
      <c r="E10" s="62">
        <v>6104</v>
      </c>
      <c r="F10" s="100">
        <v>1550</v>
      </c>
      <c r="G10" s="62">
        <v>1583</v>
      </c>
      <c r="H10" s="99">
        <v>983</v>
      </c>
      <c r="I10" s="62">
        <v>969</v>
      </c>
      <c r="J10" s="99">
        <v>1132</v>
      </c>
      <c r="K10" s="62">
        <v>1187</v>
      </c>
      <c r="L10" s="99">
        <v>1388</v>
      </c>
      <c r="M10" s="62">
        <v>1459</v>
      </c>
      <c r="N10" s="99">
        <v>1617</v>
      </c>
      <c r="O10" s="62">
        <v>1644</v>
      </c>
      <c r="P10" s="99">
        <v>1431</v>
      </c>
      <c r="Q10" s="62">
        <v>1492</v>
      </c>
      <c r="R10" s="99">
        <v>1375</v>
      </c>
      <c r="S10" s="62">
        <v>1383</v>
      </c>
      <c r="T10" s="99">
        <v>1865</v>
      </c>
      <c r="U10" s="62">
        <v>1911</v>
      </c>
      <c r="V10" s="99">
        <v>1583</v>
      </c>
      <c r="W10" s="62">
        <v>1605</v>
      </c>
      <c r="X10" s="99">
        <v>1816</v>
      </c>
      <c r="Y10" s="62">
        <v>1854</v>
      </c>
      <c r="Z10" s="99">
        <v>1666</v>
      </c>
      <c r="AA10" s="62">
        <v>1723</v>
      </c>
      <c r="AB10" s="99">
        <v>1786</v>
      </c>
      <c r="AC10" s="62">
        <v>1782</v>
      </c>
      <c r="AD10" s="99">
        <v>2282</v>
      </c>
      <c r="AE10" s="62">
        <v>2302</v>
      </c>
      <c r="AF10" s="99">
        <v>1592</v>
      </c>
      <c r="AG10" s="62">
        <v>1595</v>
      </c>
      <c r="AH10" s="99">
        <v>2432</v>
      </c>
      <c r="AI10" s="62">
        <v>2487</v>
      </c>
    </row>
    <row r="11" spans="1:35" ht="18" customHeight="1">
      <c r="A11" s="92">
        <v>6</v>
      </c>
      <c r="B11" s="101" t="s">
        <v>6</v>
      </c>
      <c r="C11" s="98" t="s">
        <v>44</v>
      </c>
      <c r="D11" s="99">
        <v>6220</v>
      </c>
      <c r="E11" s="62">
        <v>6408</v>
      </c>
      <c r="F11" s="100">
        <v>1502</v>
      </c>
      <c r="G11" s="62">
        <v>1536</v>
      </c>
      <c r="H11" s="99">
        <v>885</v>
      </c>
      <c r="I11" s="62">
        <v>849</v>
      </c>
      <c r="J11" s="99">
        <v>1050</v>
      </c>
      <c r="K11" s="62">
        <v>1054</v>
      </c>
      <c r="L11" s="99">
        <v>1338</v>
      </c>
      <c r="M11" s="62">
        <v>1373</v>
      </c>
      <c r="N11" s="99">
        <v>1516</v>
      </c>
      <c r="O11" s="62">
        <v>1532</v>
      </c>
      <c r="P11" s="99">
        <v>1372</v>
      </c>
      <c r="Q11" s="62">
        <v>1449</v>
      </c>
      <c r="R11" s="99">
        <v>1310</v>
      </c>
      <c r="S11" s="62">
        <v>1318</v>
      </c>
      <c r="T11" s="99">
        <v>1617</v>
      </c>
      <c r="U11" s="62">
        <v>1673</v>
      </c>
      <c r="V11" s="99">
        <v>1558</v>
      </c>
      <c r="W11" s="62">
        <v>1563</v>
      </c>
      <c r="X11" s="99">
        <v>1759</v>
      </c>
      <c r="Y11" s="62">
        <v>1794</v>
      </c>
      <c r="Z11" s="99">
        <v>1541</v>
      </c>
      <c r="AA11" s="62">
        <v>1583</v>
      </c>
      <c r="AB11" s="99">
        <v>1709</v>
      </c>
      <c r="AC11" s="62">
        <v>1722</v>
      </c>
      <c r="AD11" s="99">
        <v>2266</v>
      </c>
      <c r="AE11" s="62">
        <v>2309</v>
      </c>
      <c r="AF11" s="99">
        <v>1562</v>
      </c>
      <c r="AG11" s="62">
        <v>1561</v>
      </c>
      <c r="AH11" s="99">
        <v>2297</v>
      </c>
      <c r="AI11" s="62">
        <v>2348</v>
      </c>
    </row>
    <row r="12" spans="1:35" ht="18" customHeight="1">
      <c r="A12" s="92">
        <v>7</v>
      </c>
      <c r="B12" s="101" t="s">
        <v>7</v>
      </c>
      <c r="C12" s="98" t="s">
        <v>46</v>
      </c>
      <c r="D12" s="102">
        <v>122.3</v>
      </c>
      <c r="E12" s="62">
        <v>125.1</v>
      </c>
      <c r="F12" s="103">
        <v>1</v>
      </c>
      <c r="G12" s="62">
        <v>1</v>
      </c>
      <c r="H12" s="102">
        <v>1.9</v>
      </c>
      <c r="I12" s="62">
        <v>1.9</v>
      </c>
      <c r="J12" s="102">
        <v>0.7</v>
      </c>
      <c r="K12" s="62">
        <v>0.7</v>
      </c>
      <c r="L12" s="102">
        <v>0.8</v>
      </c>
      <c r="M12" s="62">
        <v>0.8</v>
      </c>
      <c r="N12" s="102">
        <v>1.2</v>
      </c>
      <c r="O12" s="62">
        <v>1.2</v>
      </c>
      <c r="P12" s="102">
        <v>1.2</v>
      </c>
      <c r="Q12" s="62">
        <v>1.3</v>
      </c>
      <c r="R12" s="102">
        <v>1</v>
      </c>
      <c r="S12" s="62">
        <v>1</v>
      </c>
      <c r="T12" s="102">
        <v>0.8</v>
      </c>
      <c r="U12" s="62">
        <v>0.9</v>
      </c>
      <c r="V12" s="102">
        <v>3.1</v>
      </c>
      <c r="W12" s="62">
        <v>3.1</v>
      </c>
      <c r="X12" s="102">
        <v>1.3</v>
      </c>
      <c r="Y12" s="62">
        <v>1.3</v>
      </c>
      <c r="Z12" s="102">
        <v>0.7</v>
      </c>
      <c r="AA12" s="62">
        <v>0.7</v>
      </c>
      <c r="AB12" s="102">
        <v>0.5</v>
      </c>
      <c r="AC12" s="62">
        <v>0.5</v>
      </c>
      <c r="AD12" s="102">
        <v>2.7</v>
      </c>
      <c r="AE12" s="62">
        <v>2.8</v>
      </c>
      <c r="AF12" s="102">
        <v>1.3</v>
      </c>
      <c r="AG12" s="62">
        <v>1.3</v>
      </c>
      <c r="AH12" s="102">
        <v>0.8</v>
      </c>
      <c r="AI12" s="62">
        <v>0.9</v>
      </c>
    </row>
    <row r="13" spans="1:35" ht="18" customHeight="1">
      <c r="A13" s="92">
        <v>8</v>
      </c>
      <c r="B13" s="101" t="s">
        <v>213</v>
      </c>
      <c r="C13" s="98" t="s">
        <v>214</v>
      </c>
      <c r="D13" s="102">
        <v>45.9</v>
      </c>
      <c r="E13" s="62">
        <v>52.7</v>
      </c>
      <c r="F13" s="103">
        <v>53.9</v>
      </c>
      <c r="G13" s="62">
        <v>58.3</v>
      </c>
      <c r="H13" s="102">
        <v>52.1</v>
      </c>
      <c r="I13" s="62">
        <v>52.3</v>
      </c>
      <c r="J13" s="102">
        <v>43.5</v>
      </c>
      <c r="K13" s="62">
        <v>49.2</v>
      </c>
      <c r="L13" s="102">
        <v>47.5</v>
      </c>
      <c r="M13" s="62">
        <v>52.4</v>
      </c>
      <c r="N13" s="102">
        <v>49</v>
      </c>
      <c r="O13" s="62">
        <v>50.7</v>
      </c>
      <c r="P13" s="102">
        <v>49.4</v>
      </c>
      <c r="Q13" s="62">
        <v>51.9</v>
      </c>
      <c r="R13" s="102">
        <v>51.1</v>
      </c>
      <c r="S13" s="62">
        <v>52.9</v>
      </c>
      <c r="T13" s="102">
        <v>46.5</v>
      </c>
      <c r="U13" s="62">
        <v>56</v>
      </c>
      <c r="V13" s="102">
        <v>47.2</v>
      </c>
      <c r="W13" s="62">
        <v>46</v>
      </c>
      <c r="X13" s="102">
        <v>46.7</v>
      </c>
      <c r="Y13" s="62">
        <v>49.3</v>
      </c>
      <c r="Z13" s="102">
        <v>41.2</v>
      </c>
      <c r="AA13" s="62">
        <v>44.9</v>
      </c>
      <c r="AB13" s="102">
        <v>49.9</v>
      </c>
      <c r="AC13" s="62">
        <v>57.4</v>
      </c>
      <c r="AD13" s="102">
        <v>44.5</v>
      </c>
      <c r="AE13" s="62">
        <v>52.3</v>
      </c>
      <c r="AF13" s="102">
        <v>42.7</v>
      </c>
      <c r="AG13" s="62">
        <v>47.1</v>
      </c>
      <c r="AH13" s="102">
        <v>47</v>
      </c>
      <c r="AI13" s="62">
        <v>50.7</v>
      </c>
    </row>
    <row r="14" spans="1:35" ht="18" customHeight="1">
      <c r="A14" s="92">
        <v>9</v>
      </c>
      <c r="B14" s="101" t="s">
        <v>8</v>
      </c>
      <c r="C14" s="98" t="s">
        <v>44</v>
      </c>
      <c r="D14" s="99">
        <v>3953</v>
      </c>
      <c r="E14" s="62"/>
      <c r="F14" s="100">
        <v>1150</v>
      </c>
      <c r="G14" s="62"/>
      <c r="H14" s="99">
        <v>711</v>
      </c>
      <c r="I14" s="62"/>
      <c r="J14" s="99">
        <v>694</v>
      </c>
      <c r="K14" s="62"/>
      <c r="L14" s="99">
        <v>980</v>
      </c>
      <c r="M14" s="62"/>
      <c r="N14" s="99">
        <v>1140</v>
      </c>
      <c r="O14" s="62"/>
      <c r="P14" s="99">
        <v>1018</v>
      </c>
      <c r="Q14" s="62"/>
      <c r="R14" s="99">
        <v>1004</v>
      </c>
      <c r="S14" s="62"/>
      <c r="T14" s="99">
        <v>1182</v>
      </c>
      <c r="U14" s="62"/>
      <c r="V14" s="99">
        <v>1153</v>
      </c>
      <c r="W14" s="62"/>
      <c r="X14" s="99">
        <v>1290</v>
      </c>
      <c r="Y14" s="62"/>
      <c r="Z14" s="99">
        <v>1066</v>
      </c>
      <c r="AA14" s="62"/>
      <c r="AB14" s="99">
        <v>1235</v>
      </c>
      <c r="AC14" s="62"/>
      <c r="AD14" s="99">
        <v>1505</v>
      </c>
      <c r="AE14" s="62"/>
      <c r="AF14" s="99">
        <v>1037</v>
      </c>
      <c r="AG14" s="62"/>
      <c r="AH14" s="99">
        <v>1689</v>
      </c>
      <c r="AI14" s="62"/>
    </row>
    <row r="15" spans="1:35" ht="18" customHeight="1">
      <c r="A15" s="92">
        <v>10</v>
      </c>
      <c r="B15" s="101" t="s">
        <v>9</v>
      </c>
      <c r="C15" s="98" t="s">
        <v>44</v>
      </c>
      <c r="D15" s="99">
        <v>11552</v>
      </c>
      <c r="E15" s="62">
        <v>12512</v>
      </c>
      <c r="F15" s="100">
        <v>652</v>
      </c>
      <c r="G15" s="62">
        <v>678</v>
      </c>
      <c r="H15" s="99">
        <v>663</v>
      </c>
      <c r="I15" s="62">
        <v>680</v>
      </c>
      <c r="J15" s="99">
        <v>682</v>
      </c>
      <c r="K15" s="62">
        <v>743</v>
      </c>
      <c r="L15" s="99">
        <v>855</v>
      </c>
      <c r="M15" s="62">
        <v>865</v>
      </c>
      <c r="N15" s="99">
        <v>558</v>
      </c>
      <c r="O15" s="62">
        <v>548</v>
      </c>
      <c r="P15" s="99">
        <v>929</v>
      </c>
      <c r="Q15" s="62">
        <v>946</v>
      </c>
      <c r="R15" s="99">
        <v>521</v>
      </c>
      <c r="S15" s="62">
        <v>416</v>
      </c>
      <c r="T15" s="99">
        <v>962</v>
      </c>
      <c r="U15" s="62">
        <v>984</v>
      </c>
      <c r="V15" s="99">
        <v>1571</v>
      </c>
      <c r="W15" s="62">
        <v>1471</v>
      </c>
      <c r="X15" s="99">
        <v>703</v>
      </c>
      <c r="Y15" s="62">
        <v>712</v>
      </c>
      <c r="Z15" s="99">
        <v>1775</v>
      </c>
      <c r="AA15" s="62">
        <v>1831</v>
      </c>
      <c r="AB15" s="99">
        <v>1069</v>
      </c>
      <c r="AC15" s="62">
        <v>983</v>
      </c>
      <c r="AD15" s="99">
        <v>3352</v>
      </c>
      <c r="AE15" s="62">
        <v>3573</v>
      </c>
      <c r="AF15" s="99">
        <v>1149</v>
      </c>
      <c r="AG15" s="62">
        <v>1113</v>
      </c>
      <c r="AH15" s="99">
        <v>1988</v>
      </c>
      <c r="AI15" s="62">
        <v>1820</v>
      </c>
    </row>
    <row r="16" spans="1:35" ht="18" customHeight="1">
      <c r="A16" s="92">
        <v>11</v>
      </c>
      <c r="B16" s="101" t="s">
        <v>10</v>
      </c>
      <c r="C16" s="98" t="s">
        <v>44</v>
      </c>
      <c r="D16" s="99">
        <v>0</v>
      </c>
      <c r="E16" s="62"/>
      <c r="F16" s="100">
        <v>2400</v>
      </c>
      <c r="G16" s="62">
        <v>2441</v>
      </c>
      <c r="H16" s="99">
        <v>1205</v>
      </c>
      <c r="I16" s="62">
        <v>1138</v>
      </c>
      <c r="J16" s="99">
        <v>1500</v>
      </c>
      <c r="K16" s="62">
        <v>1498</v>
      </c>
      <c r="L16" s="99">
        <v>1871</v>
      </c>
      <c r="M16" s="62">
        <v>1967</v>
      </c>
      <c r="N16" s="99">
        <v>2575</v>
      </c>
      <c r="O16" s="62">
        <v>2628</v>
      </c>
      <c r="P16" s="99">
        <v>1874</v>
      </c>
      <c r="Q16" s="62">
        <v>1995</v>
      </c>
      <c r="R16" s="99">
        <v>2164</v>
      </c>
      <c r="S16" s="62">
        <v>2285</v>
      </c>
      <c r="T16" s="99">
        <v>2520</v>
      </c>
      <c r="U16" s="62">
        <v>2600</v>
      </c>
      <c r="V16" s="99">
        <v>1570</v>
      </c>
      <c r="W16" s="62">
        <v>1694</v>
      </c>
      <c r="X16" s="99">
        <v>2872</v>
      </c>
      <c r="Y16" s="62">
        <v>2936</v>
      </c>
      <c r="Z16" s="99">
        <v>1432</v>
      </c>
      <c r="AA16" s="62">
        <v>1475</v>
      </c>
      <c r="AB16" s="99">
        <v>2426</v>
      </c>
      <c r="AC16" s="62">
        <v>2521</v>
      </c>
      <c r="AD16" s="99">
        <v>1196</v>
      </c>
      <c r="AE16" s="62">
        <v>1038</v>
      </c>
      <c r="AF16" s="99">
        <v>2005</v>
      </c>
      <c r="AG16" s="62">
        <v>2043</v>
      </c>
      <c r="AH16" s="99">
        <v>2741</v>
      </c>
      <c r="AI16" s="62">
        <v>3015</v>
      </c>
    </row>
    <row r="17" spans="1:35" ht="18" customHeight="1">
      <c r="A17" s="92">
        <v>12</v>
      </c>
      <c r="B17" s="101" t="s">
        <v>91</v>
      </c>
      <c r="C17" s="98" t="s">
        <v>44</v>
      </c>
      <c r="D17" s="99">
        <v>3573</v>
      </c>
      <c r="E17" s="62">
        <f>E18+E19</f>
        <v>3567</v>
      </c>
      <c r="F17" s="62">
        <f t="shared" ref="F17:AI17" si="0">F18+F19</f>
        <v>890</v>
      </c>
      <c r="G17" s="62">
        <f t="shared" si="0"/>
        <v>909</v>
      </c>
      <c r="H17" s="62">
        <f t="shared" si="0"/>
        <v>534</v>
      </c>
      <c r="I17" s="62">
        <f t="shared" si="0"/>
        <v>530</v>
      </c>
      <c r="J17" s="62">
        <f t="shared" si="0"/>
        <v>797</v>
      </c>
      <c r="K17" s="62">
        <f t="shared" si="0"/>
        <v>818</v>
      </c>
      <c r="L17" s="62">
        <f t="shared" si="0"/>
        <v>875</v>
      </c>
      <c r="M17" s="62">
        <f t="shared" si="0"/>
        <v>934</v>
      </c>
      <c r="N17" s="62">
        <f t="shared" si="0"/>
        <v>945</v>
      </c>
      <c r="O17" s="62">
        <f t="shared" si="0"/>
        <v>948</v>
      </c>
      <c r="P17" s="62">
        <f t="shared" si="0"/>
        <v>848</v>
      </c>
      <c r="Q17" s="62">
        <f t="shared" si="0"/>
        <v>875</v>
      </c>
      <c r="R17" s="62">
        <f t="shared" si="0"/>
        <v>835</v>
      </c>
      <c r="S17" s="62">
        <f t="shared" si="0"/>
        <v>843</v>
      </c>
      <c r="T17" s="62">
        <f t="shared" si="0"/>
        <v>1203</v>
      </c>
      <c r="U17" s="62">
        <f t="shared" si="0"/>
        <v>1246</v>
      </c>
      <c r="V17" s="62">
        <f t="shared" si="0"/>
        <v>981</v>
      </c>
      <c r="W17" s="62">
        <f t="shared" si="0"/>
        <v>981</v>
      </c>
      <c r="X17" s="62">
        <f t="shared" si="0"/>
        <v>1092</v>
      </c>
      <c r="Y17" s="62">
        <f t="shared" si="0"/>
        <v>1111</v>
      </c>
      <c r="Z17" s="62">
        <f t="shared" si="0"/>
        <v>1008</v>
      </c>
      <c r="AA17" s="62">
        <f t="shared" si="0"/>
        <v>1035</v>
      </c>
      <c r="AB17" s="62">
        <f t="shared" si="0"/>
        <v>946</v>
      </c>
      <c r="AC17" s="62">
        <f t="shared" si="0"/>
        <v>974</v>
      </c>
      <c r="AD17" s="62">
        <f t="shared" si="0"/>
        <v>1426</v>
      </c>
      <c r="AE17" s="62">
        <f t="shared" si="0"/>
        <v>1469</v>
      </c>
      <c r="AF17" s="62">
        <f t="shared" si="0"/>
        <v>1045</v>
      </c>
      <c r="AG17" s="62">
        <f t="shared" si="0"/>
        <v>1035</v>
      </c>
      <c r="AH17" s="62">
        <f t="shared" si="0"/>
        <v>1481</v>
      </c>
      <c r="AI17" s="62">
        <f t="shared" si="0"/>
        <v>1516</v>
      </c>
    </row>
    <row r="18" spans="1:35" ht="18" customHeight="1">
      <c r="A18" s="92">
        <v>13</v>
      </c>
      <c r="B18" s="101" t="s">
        <v>12</v>
      </c>
      <c r="C18" s="98" t="s">
        <v>44</v>
      </c>
      <c r="D18" s="99">
        <v>3573</v>
      </c>
      <c r="E18" s="62">
        <v>3567</v>
      </c>
      <c r="F18" s="100">
        <v>214</v>
      </c>
      <c r="G18" s="62">
        <v>220</v>
      </c>
      <c r="H18" s="99">
        <v>213</v>
      </c>
      <c r="I18" s="62">
        <v>210</v>
      </c>
      <c r="J18" s="99">
        <v>0</v>
      </c>
      <c r="K18" s="62">
        <v>284</v>
      </c>
      <c r="L18" s="99">
        <v>289</v>
      </c>
      <c r="M18" s="62">
        <v>313</v>
      </c>
      <c r="N18" s="99">
        <v>192</v>
      </c>
      <c r="O18" s="62">
        <v>189</v>
      </c>
      <c r="P18" s="99">
        <v>299</v>
      </c>
      <c r="Q18" s="62">
        <v>304</v>
      </c>
      <c r="R18" s="99">
        <v>183</v>
      </c>
      <c r="S18" s="62">
        <v>150</v>
      </c>
      <c r="T18" s="99">
        <v>337</v>
      </c>
      <c r="U18" s="62">
        <v>335</v>
      </c>
      <c r="V18" s="99">
        <v>506</v>
      </c>
      <c r="W18" s="62">
        <v>465</v>
      </c>
      <c r="X18" s="99">
        <v>227</v>
      </c>
      <c r="Y18" s="62">
        <v>228</v>
      </c>
      <c r="Z18" s="99">
        <v>570</v>
      </c>
      <c r="AA18" s="62">
        <v>580</v>
      </c>
      <c r="AB18" s="99">
        <v>283</v>
      </c>
      <c r="AC18" s="62">
        <v>272</v>
      </c>
      <c r="AD18" s="99">
        <v>1042</v>
      </c>
      <c r="AE18" s="62">
        <v>1076</v>
      </c>
      <c r="AF18" s="99">
        <v>389</v>
      </c>
      <c r="AG18" s="62">
        <v>385</v>
      </c>
      <c r="AH18" s="99">
        <v>633</v>
      </c>
      <c r="AI18" s="62">
        <v>558</v>
      </c>
    </row>
    <row r="19" spans="1:35" ht="18" customHeight="1">
      <c r="A19" s="92">
        <v>14</v>
      </c>
      <c r="B19" s="101" t="s">
        <v>13</v>
      </c>
      <c r="C19" s="98" t="s">
        <v>44</v>
      </c>
      <c r="D19" s="99">
        <v>0</v>
      </c>
      <c r="E19" s="62">
        <v>0</v>
      </c>
      <c r="F19" s="100">
        <v>676</v>
      </c>
      <c r="G19" s="62">
        <v>689</v>
      </c>
      <c r="H19" s="99">
        <v>321</v>
      </c>
      <c r="I19" s="62">
        <v>320</v>
      </c>
      <c r="J19" s="99">
        <v>797</v>
      </c>
      <c r="K19" s="62">
        <v>534</v>
      </c>
      <c r="L19" s="99">
        <v>586</v>
      </c>
      <c r="M19" s="62">
        <v>621</v>
      </c>
      <c r="N19" s="99">
        <v>753</v>
      </c>
      <c r="O19" s="62">
        <v>759</v>
      </c>
      <c r="P19" s="99">
        <v>549</v>
      </c>
      <c r="Q19" s="62">
        <v>571</v>
      </c>
      <c r="R19" s="99">
        <v>652</v>
      </c>
      <c r="S19" s="62">
        <v>693</v>
      </c>
      <c r="T19" s="99">
        <v>866</v>
      </c>
      <c r="U19" s="62">
        <v>911</v>
      </c>
      <c r="V19" s="99">
        <v>475</v>
      </c>
      <c r="W19" s="62">
        <v>516</v>
      </c>
      <c r="X19" s="99">
        <v>865</v>
      </c>
      <c r="Y19" s="62">
        <v>883</v>
      </c>
      <c r="Z19" s="99">
        <v>438</v>
      </c>
      <c r="AA19" s="62">
        <v>455</v>
      </c>
      <c r="AB19" s="99">
        <v>663</v>
      </c>
      <c r="AC19" s="62">
        <v>702</v>
      </c>
      <c r="AD19" s="99">
        <v>384</v>
      </c>
      <c r="AE19" s="62">
        <v>393</v>
      </c>
      <c r="AF19" s="99">
        <v>656</v>
      </c>
      <c r="AG19" s="62">
        <v>650</v>
      </c>
      <c r="AH19" s="99">
        <v>848</v>
      </c>
      <c r="AI19" s="62">
        <v>958</v>
      </c>
    </row>
    <row r="20" spans="1:35" ht="18" customHeight="1">
      <c r="A20" s="92">
        <v>15</v>
      </c>
      <c r="B20" s="104" t="s">
        <v>59</v>
      </c>
      <c r="C20" s="98" t="s">
        <v>44</v>
      </c>
      <c r="D20" s="99">
        <f>D21+D22</f>
        <v>849</v>
      </c>
      <c r="E20" s="99">
        <f t="shared" ref="E20:AI20" si="1">E21+E22</f>
        <v>707</v>
      </c>
      <c r="F20" s="99">
        <f t="shared" si="1"/>
        <v>139</v>
      </c>
      <c r="G20" s="99">
        <f t="shared" si="1"/>
        <v>109</v>
      </c>
      <c r="H20" s="99">
        <f t="shared" si="1"/>
        <v>44</v>
      </c>
      <c r="I20" s="99">
        <f t="shared" si="1"/>
        <v>32</v>
      </c>
      <c r="J20" s="99">
        <f t="shared" si="1"/>
        <v>42</v>
      </c>
      <c r="K20" s="99">
        <f t="shared" si="1"/>
        <v>14</v>
      </c>
      <c r="L20" s="99">
        <f t="shared" si="1"/>
        <v>53</v>
      </c>
      <c r="M20" s="99">
        <f t="shared" si="1"/>
        <v>59</v>
      </c>
      <c r="N20" s="99">
        <f t="shared" si="1"/>
        <v>115</v>
      </c>
      <c r="O20" s="99">
        <f t="shared" si="1"/>
        <v>166</v>
      </c>
      <c r="P20" s="99">
        <f t="shared" si="1"/>
        <v>38</v>
      </c>
      <c r="Q20" s="99">
        <f t="shared" si="1"/>
        <v>205</v>
      </c>
      <c r="R20" s="99">
        <f t="shared" si="1"/>
        <v>31</v>
      </c>
      <c r="S20" s="99">
        <f t="shared" si="1"/>
        <v>142</v>
      </c>
      <c r="T20" s="99">
        <f t="shared" si="1"/>
        <v>129</v>
      </c>
      <c r="U20" s="99">
        <f t="shared" si="1"/>
        <v>30</v>
      </c>
      <c r="V20" s="99">
        <f t="shared" si="1"/>
        <v>192</v>
      </c>
      <c r="W20" s="99">
        <f t="shared" si="1"/>
        <v>208</v>
      </c>
      <c r="X20" s="99">
        <f t="shared" si="1"/>
        <v>128</v>
      </c>
      <c r="Y20" s="99">
        <f t="shared" si="1"/>
        <v>166</v>
      </c>
      <c r="Z20" s="99">
        <f t="shared" si="1"/>
        <v>226</v>
      </c>
      <c r="AA20" s="99">
        <f t="shared" si="1"/>
        <v>168</v>
      </c>
      <c r="AB20" s="99">
        <f t="shared" si="1"/>
        <v>94</v>
      </c>
      <c r="AC20" s="99">
        <f t="shared" si="1"/>
        <v>43</v>
      </c>
      <c r="AD20" s="99">
        <f t="shared" si="1"/>
        <v>34</v>
      </c>
      <c r="AE20" s="99">
        <f t="shared" si="1"/>
        <v>61</v>
      </c>
      <c r="AF20" s="99">
        <f t="shared" si="1"/>
        <v>151</v>
      </c>
      <c r="AG20" s="99">
        <f t="shared" si="1"/>
        <v>111</v>
      </c>
      <c r="AH20" s="99">
        <f t="shared" si="1"/>
        <v>278</v>
      </c>
      <c r="AI20" s="99">
        <f t="shared" si="1"/>
        <v>244</v>
      </c>
    </row>
    <row r="21" spans="1:35" ht="18" customHeight="1">
      <c r="A21" s="92">
        <v>16</v>
      </c>
      <c r="B21" s="104" t="s">
        <v>5</v>
      </c>
      <c r="C21" s="98" t="s">
        <v>44</v>
      </c>
      <c r="D21" s="99">
        <v>128</v>
      </c>
      <c r="E21" s="62">
        <v>102</v>
      </c>
      <c r="F21" s="100">
        <v>16</v>
      </c>
      <c r="G21" s="62">
        <v>36</v>
      </c>
      <c r="H21" s="99">
        <v>6</v>
      </c>
      <c r="I21" s="62">
        <v>5</v>
      </c>
      <c r="J21" s="99">
        <v>12</v>
      </c>
      <c r="K21" s="62">
        <v>5</v>
      </c>
      <c r="L21" s="99">
        <v>8</v>
      </c>
      <c r="M21" s="62">
        <v>3</v>
      </c>
      <c r="N21" s="99">
        <v>32</v>
      </c>
      <c r="O21" s="62">
        <v>40</v>
      </c>
      <c r="P21" s="99">
        <v>4</v>
      </c>
      <c r="Q21" s="94">
        <v>88</v>
      </c>
      <c r="R21" s="99">
        <v>4</v>
      </c>
      <c r="S21" s="62">
        <v>12</v>
      </c>
      <c r="T21" s="99">
        <v>36</v>
      </c>
      <c r="U21" s="62">
        <v>3</v>
      </c>
      <c r="V21" s="99">
        <v>28</v>
      </c>
      <c r="W21" s="62">
        <v>34</v>
      </c>
      <c r="X21" s="99">
        <v>68</v>
      </c>
      <c r="Y21" s="62">
        <v>51</v>
      </c>
      <c r="Z21" s="99">
        <v>86</v>
      </c>
      <c r="AA21" s="62">
        <v>50</v>
      </c>
      <c r="AB21" s="99">
        <v>21</v>
      </c>
      <c r="AC21" s="62">
        <v>12</v>
      </c>
      <c r="AD21" s="99">
        <v>7</v>
      </c>
      <c r="AE21" s="62">
        <v>7</v>
      </c>
      <c r="AF21" s="99">
        <v>38</v>
      </c>
      <c r="AG21" s="62">
        <v>24</v>
      </c>
      <c r="AH21" s="99">
        <v>86</v>
      </c>
      <c r="AI21" s="62">
        <v>72</v>
      </c>
    </row>
    <row r="22" spans="1:35" ht="18" customHeight="1">
      <c r="A22" s="92">
        <v>17</v>
      </c>
      <c r="B22" s="104" t="s">
        <v>6</v>
      </c>
      <c r="C22" s="98" t="s">
        <v>44</v>
      </c>
      <c r="D22" s="99">
        <v>721</v>
      </c>
      <c r="E22" s="62">
        <v>605</v>
      </c>
      <c r="F22" s="100">
        <v>123</v>
      </c>
      <c r="G22" s="62">
        <v>73</v>
      </c>
      <c r="H22" s="99">
        <v>38</v>
      </c>
      <c r="I22" s="62">
        <v>27</v>
      </c>
      <c r="J22" s="99">
        <v>30</v>
      </c>
      <c r="K22" s="62">
        <v>9</v>
      </c>
      <c r="L22" s="99">
        <v>45</v>
      </c>
      <c r="M22" s="62">
        <v>56</v>
      </c>
      <c r="N22" s="99">
        <v>83</v>
      </c>
      <c r="O22" s="62">
        <v>126</v>
      </c>
      <c r="P22" s="99">
        <v>34</v>
      </c>
      <c r="Q22" s="62">
        <v>117</v>
      </c>
      <c r="R22" s="99">
        <v>27</v>
      </c>
      <c r="S22" s="62">
        <v>130</v>
      </c>
      <c r="T22" s="99">
        <v>93</v>
      </c>
      <c r="U22" s="62">
        <v>27</v>
      </c>
      <c r="V22" s="105">
        <v>164</v>
      </c>
      <c r="W22" s="62">
        <v>174</v>
      </c>
      <c r="X22" s="99">
        <v>60</v>
      </c>
      <c r="Y22" s="62">
        <v>115</v>
      </c>
      <c r="Z22" s="99">
        <v>140</v>
      </c>
      <c r="AA22" s="62">
        <v>118</v>
      </c>
      <c r="AB22" s="99">
        <v>73</v>
      </c>
      <c r="AC22" s="62">
        <v>31</v>
      </c>
      <c r="AD22" s="99">
        <v>27</v>
      </c>
      <c r="AE22" s="62">
        <v>54</v>
      </c>
      <c r="AF22" s="99">
        <v>113</v>
      </c>
      <c r="AG22" s="62">
        <v>87</v>
      </c>
      <c r="AH22" s="99">
        <v>192</v>
      </c>
      <c r="AI22" s="62">
        <v>172</v>
      </c>
    </row>
    <row r="23" spans="1:35" ht="18" customHeight="1">
      <c r="A23" s="92">
        <v>18</v>
      </c>
      <c r="B23" s="101" t="s">
        <v>58</v>
      </c>
      <c r="C23" s="98" t="s">
        <v>44</v>
      </c>
      <c r="D23" s="99">
        <v>8</v>
      </c>
      <c r="E23" s="62">
        <v>8</v>
      </c>
      <c r="F23" s="100">
        <v>1</v>
      </c>
      <c r="G23" s="62">
        <v>1</v>
      </c>
      <c r="H23" s="99">
        <v>0</v>
      </c>
      <c r="I23" s="62"/>
      <c r="J23" s="99">
        <v>0</v>
      </c>
      <c r="K23" s="62"/>
      <c r="L23" s="99">
        <v>2</v>
      </c>
      <c r="M23" s="62">
        <v>1</v>
      </c>
      <c r="N23" s="99">
        <v>2</v>
      </c>
      <c r="O23" s="62">
        <v>4</v>
      </c>
      <c r="P23" s="99">
        <v>2</v>
      </c>
      <c r="Q23" s="62">
        <v>3</v>
      </c>
      <c r="R23" s="99">
        <v>0</v>
      </c>
      <c r="S23" s="62"/>
      <c r="T23" s="99">
        <v>1</v>
      </c>
      <c r="U23" s="62">
        <v>4</v>
      </c>
      <c r="V23" s="105">
        <v>2</v>
      </c>
      <c r="W23" s="62">
        <v>1</v>
      </c>
      <c r="X23" s="99">
        <v>4</v>
      </c>
      <c r="Y23" s="62">
        <v>3</v>
      </c>
      <c r="Z23" s="99">
        <v>0</v>
      </c>
      <c r="AA23" s="62"/>
      <c r="AB23" s="99">
        <v>0</v>
      </c>
      <c r="AC23" s="62"/>
      <c r="AD23" s="99">
        <v>2</v>
      </c>
      <c r="AE23" s="62">
        <v>2</v>
      </c>
      <c r="AF23" s="99">
        <v>2</v>
      </c>
      <c r="AG23" s="62">
        <v>1</v>
      </c>
      <c r="AH23" s="99">
        <v>12</v>
      </c>
      <c r="AI23" s="62">
        <v>9</v>
      </c>
    </row>
    <row r="24" spans="1:35" ht="18" customHeight="1">
      <c r="A24" s="92">
        <v>19</v>
      </c>
      <c r="B24" s="101" t="s">
        <v>60</v>
      </c>
      <c r="C24" s="98" t="s">
        <v>44</v>
      </c>
      <c r="D24" s="99">
        <v>76</v>
      </c>
      <c r="E24" s="62">
        <v>115</v>
      </c>
      <c r="F24" s="100">
        <v>46</v>
      </c>
      <c r="G24" s="62">
        <v>32</v>
      </c>
      <c r="H24" s="99">
        <v>32</v>
      </c>
      <c r="I24" s="62">
        <v>7</v>
      </c>
      <c r="J24" s="99">
        <v>27</v>
      </c>
      <c r="K24" s="62">
        <v>25</v>
      </c>
      <c r="L24" s="99">
        <v>26</v>
      </c>
      <c r="M24" s="62">
        <v>26</v>
      </c>
      <c r="N24" s="99">
        <v>50</v>
      </c>
      <c r="O24" s="62">
        <v>39</v>
      </c>
      <c r="P24" s="99">
        <v>23</v>
      </c>
      <c r="Q24" s="62">
        <v>23</v>
      </c>
      <c r="R24" s="99">
        <v>29</v>
      </c>
      <c r="S24" s="62">
        <v>29</v>
      </c>
      <c r="T24" s="99">
        <v>35</v>
      </c>
      <c r="U24" s="62">
        <v>16</v>
      </c>
      <c r="V24" s="105">
        <v>35</v>
      </c>
      <c r="W24" s="62">
        <v>31</v>
      </c>
      <c r="X24" s="99">
        <v>42</v>
      </c>
      <c r="Y24" s="62">
        <v>30</v>
      </c>
      <c r="Z24" s="99">
        <v>55</v>
      </c>
      <c r="AA24" s="62">
        <v>19</v>
      </c>
      <c r="AB24" s="99">
        <v>37</v>
      </c>
      <c r="AC24" s="62">
        <v>43</v>
      </c>
      <c r="AD24" s="99">
        <v>31</v>
      </c>
      <c r="AE24" s="62">
        <v>41</v>
      </c>
      <c r="AF24" s="99">
        <v>30</v>
      </c>
      <c r="AG24" s="62">
        <v>19</v>
      </c>
      <c r="AH24" s="99">
        <v>102</v>
      </c>
      <c r="AI24" s="62">
        <v>91</v>
      </c>
    </row>
    <row r="25" spans="1:35" ht="18" customHeight="1">
      <c r="A25" s="92">
        <v>20</v>
      </c>
      <c r="B25" s="101" t="s">
        <v>61</v>
      </c>
      <c r="C25" s="98" t="s">
        <v>44</v>
      </c>
      <c r="D25" s="99">
        <v>590</v>
      </c>
      <c r="E25" s="62">
        <v>109</v>
      </c>
      <c r="F25" s="100">
        <v>167</v>
      </c>
      <c r="G25" s="62">
        <v>29</v>
      </c>
      <c r="H25" s="99">
        <v>39</v>
      </c>
      <c r="I25" s="62">
        <v>88</v>
      </c>
      <c r="J25" s="99">
        <v>62</v>
      </c>
      <c r="K25" s="62">
        <v>271</v>
      </c>
      <c r="L25" s="99">
        <v>135</v>
      </c>
      <c r="M25" s="62">
        <v>141</v>
      </c>
      <c r="N25" s="99">
        <v>106</v>
      </c>
      <c r="O25" s="62">
        <v>77</v>
      </c>
      <c r="P25" s="99">
        <v>107</v>
      </c>
      <c r="Q25" s="62">
        <v>110</v>
      </c>
      <c r="R25" s="99">
        <v>76</v>
      </c>
      <c r="S25" s="62">
        <v>67</v>
      </c>
      <c r="T25" s="99">
        <v>105</v>
      </c>
      <c r="U25" s="62">
        <v>16</v>
      </c>
      <c r="V25" s="105">
        <v>77</v>
      </c>
      <c r="W25" s="62">
        <v>65</v>
      </c>
      <c r="X25" s="99">
        <v>147</v>
      </c>
      <c r="Y25" s="62">
        <v>94</v>
      </c>
      <c r="Z25" s="99">
        <v>90</v>
      </c>
      <c r="AA25" s="62">
        <v>89</v>
      </c>
      <c r="AB25" s="99">
        <v>157</v>
      </c>
      <c r="AC25" s="62">
        <v>147</v>
      </c>
      <c r="AD25" s="99">
        <v>167</v>
      </c>
      <c r="AE25" s="62">
        <v>172</v>
      </c>
      <c r="AF25" s="99">
        <v>111</v>
      </c>
      <c r="AG25" s="62">
        <v>59</v>
      </c>
      <c r="AH25" s="99">
        <v>265</v>
      </c>
      <c r="AI25" s="62">
        <v>262</v>
      </c>
    </row>
    <row r="26" spans="1:35" ht="18" customHeight="1">
      <c r="A26" s="92">
        <v>21</v>
      </c>
      <c r="B26" s="101" t="s">
        <v>5</v>
      </c>
      <c r="C26" s="98" t="s">
        <v>44</v>
      </c>
      <c r="D26" s="99">
        <f>D25-D27</f>
        <v>323</v>
      </c>
      <c r="E26" s="62">
        <f>E25-E27</f>
        <v>68</v>
      </c>
      <c r="F26" s="62">
        <f t="shared" ref="F26:AI26" si="2">F25-F27</f>
        <v>95</v>
      </c>
      <c r="G26" s="62">
        <f t="shared" si="2"/>
        <v>14</v>
      </c>
      <c r="H26" s="62">
        <f t="shared" si="2"/>
        <v>23</v>
      </c>
      <c r="I26" s="62">
        <f t="shared" si="2"/>
        <v>53</v>
      </c>
      <c r="J26" s="62">
        <f t="shared" si="2"/>
        <v>34</v>
      </c>
      <c r="K26" s="62">
        <f t="shared" si="2"/>
        <v>158</v>
      </c>
      <c r="L26" s="62">
        <f t="shared" si="2"/>
        <v>82</v>
      </c>
      <c r="M26" s="62">
        <f t="shared" si="2"/>
        <v>86</v>
      </c>
      <c r="N26" s="62">
        <f t="shared" si="2"/>
        <v>71</v>
      </c>
      <c r="O26" s="62">
        <f t="shared" si="2"/>
        <v>54</v>
      </c>
      <c r="P26" s="62">
        <f t="shared" si="2"/>
        <v>59</v>
      </c>
      <c r="Q26" s="62">
        <f t="shared" si="2"/>
        <v>64</v>
      </c>
      <c r="R26" s="62">
        <f t="shared" si="2"/>
        <v>47</v>
      </c>
      <c r="S26" s="62">
        <f t="shared" si="2"/>
        <v>29</v>
      </c>
      <c r="T26" s="62">
        <f t="shared" si="2"/>
        <v>65</v>
      </c>
      <c r="U26" s="62">
        <f t="shared" si="2"/>
        <v>14</v>
      </c>
      <c r="V26" s="62">
        <f t="shared" si="2"/>
        <v>43</v>
      </c>
      <c r="W26" s="62">
        <f t="shared" si="2"/>
        <v>39</v>
      </c>
      <c r="X26" s="62">
        <f t="shared" si="2"/>
        <v>101</v>
      </c>
      <c r="Y26" s="62">
        <f t="shared" si="2"/>
        <v>52</v>
      </c>
      <c r="Z26" s="62">
        <f t="shared" si="2"/>
        <v>47</v>
      </c>
      <c r="AA26" s="62">
        <f t="shared" si="2"/>
        <v>45</v>
      </c>
      <c r="AB26" s="62">
        <f t="shared" si="2"/>
        <v>84</v>
      </c>
      <c r="AC26" s="62">
        <f t="shared" si="2"/>
        <v>78</v>
      </c>
      <c r="AD26" s="62">
        <f t="shared" si="2"/>
        <v>101</v>
      </c>
      <c r="AE26" s="62">
        <f t="shared" si="2"/>
        <v>109</v>
      </c>
      <c r="AF26" s="62">
        <f t="shared" si="2"/>
        <v>75</v>
      </c>
      <c r="AG26" s="62">
        <f t="shared" si="2"/>
        <v>37</v>
      </c>
      <c r="AH26" s="62">
        <f t="shared" si="2"/>
        <v>144</v>
      </c>
      <c r="AI26" s="62">
        <f t="shared" si="2"/>
        <v>149</v>
      </c>
    </row>
    <row r="27" spans="1:35" ht="18" customHeight="1">
      <c r="A27" s="92">
        <v>22</v>
      </c>
      <c r="B27" s="101" t="s">
        <v>6</v>
      </c>
      <c r="C27" s="98" t="s">
        <v>44</v>
      </c>
      <c r="D27" s="99">
        <v>267</v>
      </c>
      <c r="E27" s="62">
        <v>41</v>
      </c>
      <c r="F27" s="100">
        <v>72</v>
      </c>
      <c r="G27" s="62">
        <v>15</v>
      </c>
      <c r="H27" s="99">
        <v>16</v>
      </c>
      <c r="I27" s="62">
        <v>35</v>
      </c>
      <c r="J27" s="99">
        <v>28</v>
      </c>
      <c r="K27" s="62">
        <v>113</v>
      </c>
      <c r="L27" s="99">
        <v>53</v>
      </c>
      <c r="M27" s="62">
        <v>55</v>
      </c>
      <c r="N27" s="99">
        <v>35</v>
      </c>
      <c r="O27" s="62">
        <v>23</v>
      </c>
      <c r="P27" s="99">
        <v>48</v>
      </c>
      <c r="Q27" s="62">
        <v>46</v>
      </c>
      <c r="R27" s="99">
        <v>29</v>
      </c>
      <c r="S27" s="62">
        <v>38</v>
      </c>
      <c r="T27" s="99">
        <v>40</v>
      </c>
      <c r="U27" s="62">
        <v>2</v>
      </c>
      <c r="V27" s="105">
        <v>34</v>
      </c>
      <c r="W27" s="62">
        <v>26</v>
      </c>
      <c r="X27" s="99">
        <v>46</v>
      </c>
      <c r="Y27" s="62">
        <v>42</v>
      </c>
      <c r="Z27" s="99">
        <v>43</v>
      </c>
      <c r="AA27" s="62">
        <v>44</v>
      </c>
      <c r="AB27" s="99">
        <v>73</v>
      </c>
      <c r="AC27" s="62">
        <v>69</v>
      </c>
      <c r="AD27" s="99">
        <v>66</v>
      </c>
      <c r="AE27" s="62">
        <v>63</v>
      </c>
      <c r="AF27" s="99">
        <v>36</v>
      </c>
      <c r="AG27" s="62">
        <v>22</v>
      </c>
      <c r="AH27" s="99">
        <v>121</v>
      </c>
      <c r="AI27" s="62">
        <v>113</v>
      </c>
    </row>
    <row r="28" spans="1:35" ht="18" customHeight="1">
      <c r="A28" s="92">
        <v>23</v>
      </c>
      <c r="B28" s="101" t="s">
        <v>14</v>
      </c>
      <c r="C28" s="98" t="s">
        <v>44</v>
      </c>
      <c r="D28" s="99">
        <v>304</v>
      </c>
      <c r="E28" s="62">
        <v>281</v>
      </c>
      <c r="F28" s="100">
        <v>63</v>
      </c>
      <c r="G28" s="62">
        <v>66</v>
      </c>
      <c r="H28" s="99">
        <v>47</v>
      </c>
      <c r="I28" s="62">
        <v>64</v>
      </c>
      <c r="J28" s="99">
        <v>27</v>
      </c>
      <c r="K28" s="62">
        <v>33</v>
      </c>
      <c r="L28" s="99">
        <v>83</v>
      </c>
      <c r="M28" s="62">
        <v>58</v>
      </c>
      <c r="N28" s="99">
        <v>83</v>
      </c>
      <c r="O28" s="62">
        <v>64</v>
      </c>
      <c r="P28" s="99">
        <v>70</v>
      </c>
      <c r="Q28" s="62">
        <v>69</v>
      </c>
      <c r="R28" s="99">
        <v>67</v>
      </c>
      <c r="S28" s="62">
        <v>43</v>
      </c>
      <c r="T28" s="99">
        <v>79</v>
      </c>
      <c r="U28" s="62">
        <v>68</v>
      </c>
      <c r="V28" s="99">
        <v>65</v>
      </c>
      <c r="W28" s="62">
        <v>78</v>
      </c>
      <c r="X28" s="99">
        <v>69</v>
      </c>
      <c r="Y28" s="62">
        <v>65</v>
      </c>
      <c r="Z28" s="99">
        <v>92</v>
      </c>
      <c r="AA28" s="62">
        <v>71</v>
      </c>
      <c r="AB28" s="99">
        <v>76</v>
      </c>
      <c r="AC28" s="62">
        <v>79</v>
      </c>
      <c r="AD28" s="99">
        <v>84</v>
      </c>
      <c r="AE28" s="62">
        <v>89</v>
      </c>
      <c r="AF28" s="99">
        <v>76</v>
      </c>
      <c r="AG28" s="62">
        <v>51</v>
      </c>
      <c r="AH28" s="99">
        <v>103</v>
      </c>
      <c r="AI28" s="62">
        <v>96</v>
      </c>
    </row>
    <row r="29" spans="1:35" ht="18" customHeight="1">
      <c r="A29" s="92">
        <v>24</v>
      </c>
      <c r="B29" s="101" t="s">
        <v>15</v>
      </c>
      <c r="C29" s="98" t="s">
        <v>44</v>
      </c>
      <c r="D29" s="99">
        <v>89</v>
      </c>
      <c r="E29" s="62">
        <v>93</v>
      </c>
      <c r="F29" s="100">
        <v>20</v>
      </c>
      <c r="G29" s="62">
        <v>17</v>
      </c>
      <c r="H29" s="99">
        <v>9</v>
      </c>
      <c r="I29" s="62">
        <v>6</v>
      </c>
      <c r="J29" s="99">
        <v>18</v>
      </c>
      <c r="K29" s="62">
        <v>15</v>
      </c>
      <c r="L29" s="99">
        <v>9</v>
      </c>
      <c r="M29" s="62">
        <v>16</v>
      </c>
      <c r="N29" s="99">
        <v>24</v>
      </c>
      <c r="O29" s="62">
        <v>26</v>
      </c>
      <c r="P29" s="99">
        <v>18</v>
      </c>
      <c r="Q29" s="62">
        <v>13</v>
      </c>
      <c r="R29" s="99">
        <v>22</v>
      </c>
      <c r="S29" s="62">
        <v>17</v>
      </c>
      <c r="T29" s="99">
        <v>15</v>
      </c>
      <c r="U29" s="62">
        <v>22</v>
      </c>
      <c r="V29" s="99">
        <v>16</v>
      </c>
      <c r="W29" s="62">
        <v>21</v>
      </c>
      <c r="X29" s="99">
        <v>17</v>
      </c>
      <c r="Y29" s="62">
        <v>26</v>
      </c>
      <c r="Z29" s="99">
        <v>12</v>
      </c>
      <c r="AA29" s="62">
        <v>15</v>
      </c>
      <c r="AB29" s="99">
        <v>17</v>
      </c>
      <c r="AC29" s="62">
        <v>32</v>
      </c>
      <c r="AD29" s="99">
        <v>28</v>
      </c>
      <c r="AE29" s="62">
        <v>36</v>
      </c>
      <c r="AF29" s="99">
        <v>21</v>
      </c>
      <c r="AG29" s="62">
        <v>16</v>
      </c>
      <c r="AH29" s="99">
        <v>20</v>
      </c>
      <c r="AI29" s="62">
        <v>44</v>
      </c>
    </row>
    <row r="30" spans="1:35" ht="18" customHeight="1">
      <c r="A30" s="92">
        <v>25</v>
      </c>
      <c r="B30" s="101" t="s">
        <v>16</v>
      </c>
      <c r="C30" s="98" t="s">
        <v>44</v>
      </c>
      <c r="D30" s="99">
        <f>D28-D29</f>
        <v>215</v>
      </c>
      <c r="E30" s="99">
        <f t="shared" ref="E30:AI30" si="3">E28-E29</f>
        <v>188</v>
      </c>
      <c r="F30" s="99">
        <f t="shared" si="3"/>
        <v>43</v>
      </c>
      <c r="G30" s="99">
        <f t="shared" si="3"/>
        <v>49</v>
      </c>
      <c r="H30" s="99">
        <f t="shared" si="3"/>
        <v>38</v>
      </c>
      <c r="I30" s="99">
        <f t="shared" si="3"/>
        <v>58</v>
      </c>
      <c r="J30" s="99">
        <f t="shared" si="3"/>
        <v>9</v>
      </c>
      <c r="K30" s="99">
        <f t="shared" si="3"/>
        <v>18</v>
      </c>
      <c r="L30" s="99">
        <f t="shared" si="3"/>
        <v>74</v>
      </c>
      <c r="M30" s="99">
        <f t="shared" si="3"/>
        <v>42</v>
      </c>
      <c r="N30" s="99">
        <f t="shared" si="3"/>
        <v>59</v>
      </c>
      <c r="O30" s="99">
        <f t="shared" si="3"/>
        <v>38</v>
      </c>
      <c r="P30" s="99">
        <f t="shared" si="3"/>
        <v>52</v>
      </c>
      <c r="Q30" s="99">
        <f t="shared" si="3"/>
        <v>56</v>
      </c>
      <c r="R30" s="99">
        <f t="shared" si="3"/>
        <v>45</v>
      </c>
      <c r="S30" s="99">
        <f t="shared" si="3"/>
        <v>26</v>
      </c>
      <c r="T30" s="99">
        <f t="shared" si="3"/>
        <v>64</v>
      </c>
      <c r="U30" s="99">
        <f t="shared" si="3"/>
        <v>46</v>
      </c>
      <c r="V30" s="99">
        <f t="shared" si="3"/>
        <v>49</v>
      </c>
      <c r="W30" s="99">
        <f t="shared" si="3"/>
        <v>57</v>
      </c>
      <c r="X30" s="99">
        <f t="shared" si="3"/>
        <v>52</v>
      </c>
      <c r="Y30" s="99">
        <f t="shared" si="3"/>
        <v>39</v>
      </c>
      <c r="Z30" s="99">
        <f t="shared" si="3"/>
        <v>80</v>
      </c>
      <c r="AA30" s="99">
        <f t="shared" si="3"/>
        <v>56</v>
      </c>
      <c r="AB30" s="99">
        <f t="shared" si="3"/>
        <v>59</v>
      </c>
      <c r="AC30" s="99">
        <f t="shared" si="3"/>
        <v>47</v>
      </c>
      <c r="AD30" s="99">
        <f t="shared" si="3"/>
        <v>56</v>
      </c>
      <c r="AE30" s="99">
        <f t="shared" si="3"/>
        <v>53</v>
      </c>
      <c r="AF30" s="99">
        <f t="shared" si="3"/>
        <v>55</v>
      </c>
      <c r="AG30" s="99">
        <f t="shared" si="3"/>
        <v>35</v>
      </c>
      <c r="AH30" s="99">
        <f t="shared" si="3"/>
        <v>83</v>
      </c>
      <c r="AI30" s="99">
        <f t="shared" si="3"/>
        <v>52</v>
      </c>
    </row>
    <row r="31" spans="1:35" ht="18" customHeight="1">
      <c r="A31" s="92">
        <v>26</v>
      </c>
      <c r="B31" s="101" t="s">
        <v>63</v>
      </c>
      <c r="C31" s="98" t="s">
        <v>44</v>
      </c>
      <c r="D31" s="99">
        <v>56</v>
      </c>
      <c r="E31" s="62">
        <v>56</v>
      </c>
      <c r="F31" s="100">
        <v>12</v>
      </c>
      <c r="G31" s="62">
        <v>8</v>
      </c>
      <c r="H31" s="99">
        <v>6</v>
      </c>
      <c r="I31" s="62">
        <v>9</v>
      </c>
      <c r="J31" s="99">
        <v>6</v>
      </c>
      <c r="K31" s="62">
        <v>5</v>
      </c>
      <c r="L31" s="99">
        <v>16</v>
      </c>
      <c r="M31" s="62">
        <v>18</v>
      </c>
      <c r="N31" s="99">
        <v>7</v>
      </c>
      <c r="O31" s="62">
        <v>5</v>
      </c>
      <c r="P31" s="99">
        <v>14</v>
      </c>
      <c r="Q31" s="62">
        <v>20</v>
      </c>
      <c r="R31" s="99">
        <v>12</v>
      </c>
      <c r="S31" s="62">
        <v>13</v>
      </c>
      <c r="T31" s="99">
        <v>9</v>
      </c>
      <c r="U31" s="62">
        <v>17</v>
      </c>
      <c r="V31" s="99">
        <v>6</v>
      </c>
      <c r="W31" s="62">
        <v>14</v>
      </c>
      <c r="X31" s="99">
        <v>24</v>
      </c>
      <c r="Y31" s="62">
        <v>10</v>
      </c>
      <c r="Z31" s="99">
        <v>7</v>
      </c>
      <c r="AA31" s="62">
        <v>17</v>
      </c>
      <c r="AB31" s="99">
        <v>14</v>
      </c>
      <c r="AC31" s="62">
        <v>24</v>
      </c>
      <c r="AD31" s="99">
        <v>15</v>
      </c>
      <c r="AE31" s="62">
        <v>28</v>
      </c>
      <c r="AF31" s="99">
        <v>8</v>
      </c>
      <c r="AG31" s="62">
        <v>8</v>
      </c>
      <c r="AH31" s="99">
        <v>19</v>
      </c>
      <c r="AI31" s="62">
        <v>24</v>
      </c>
    </row>
    <row r="32" spans="1:35" ht="18" customHeight="1">
      <c r="A32" s="92">
        <v>27</v>
      </c>
      <c r="B32" s="101" t="s">
        <v>64</v>
      </c>
      <c r="C32" s="98" t="s">
        <v>44</v>
      </c>
      <c r="D32" s="99">
        <v>15</v>
      </c>
      <c r="E32" s="62">
        <v>19</v>
      </c>
      <c r="F32" s="100">
        <v>1</v>
      </c>
      <c r="G32" s="62">
        <v>1</v>
      </c>
      <c r="H32" s="99">
        <v>0</v>
      </c>
      <c r="I32" s="62">
        <v>0</v>
      </c>
      <c r="J32" s="99">
        <v>0</v>
      </c>
      <c r="K32" s="62">
        <v>2</v>
      </c>
      <c r="L32" s="99">
        <v>0</v>
      </c>
      <c r="M32" s="62">
        <v>1</v>
      </c>
      <c r="N32" s="99">
        <v>0</v>
      </c>
      <c r="O32" s="62">
        <v>1</v>
      </c>
      <c r="P32" s="99">
        <v>0</v>
      </c>
      <c r="Q32" s="62">
        <v>0</v>
      </c>
      <c r="R32" s="99">
        <v>2</v>
      </c>
      <c r="S32" s="62">
        <v>2</v>
      </c>
      <c r="T32" s="99">
        <v>1</v>
      </c>
      <c r="U32" s="62">
        <v>2</v>
      </c>
      <c r="V32" s="99">
        <v>1</v>
      </c>
      <c r="W32" s="62">
        <v>0</v>
      </c>
      <c r="X32" s="99">
        <v>3</v>
      </c>
      <c r="Y32" s="62">
        <v>2</v>
      </c>
      <c r="Z32" s="99">
        <v>4</v>
      </c>
      <c r="AA32" s="62">
        <v>2</v>
      </c>
      <c r="AB32" s="99">
        <v>1</v>
      </c>
      <c r="AC32" s="62">
        <v>2</v>
      </c>
      <c r="AD32" s="99">
        <v>2</v>
      </c>
      <c r="AE32" s="62">
        <v>1</v>
      </c>
      <c r="AF32" s="99">
        <v>0</v>
      </c>
      <c r="AG32" s="62">
        <v>0</v>
      </c>
      <c r="AH32" s="99">
        <v>3</v>
      </c>
      <c r="AI32" s="62">
        <v>3</v>
      </c>
    </row>
    <row r="33" spans="1:35" ht="18" customHeight="1">
      <c r="A33" s="92">
        <v>28</v>
      </c>
      <c r="B33" s="101" t="s">
        <v>92</v>
      </c>
      <c r="C33" s="98" t="s">
        <v>44</v>
      </c>
      <c r="D33" s="99">
        <v>210</v>
      </c>
      <c r="E33" s="62">
        <v>244</v>
      </c>
      <c r="F33" s="100">
        <v>39</v>
      </c>
      <c r="G33" s="62">
        <v>55</v>
      </c>
      <c r="H33" s="99">
        <v>54</v>
      </c>
      <c r="I33" s="62">
        <v>69</v>
      </c>
      <c r="J33" s="99">
        <v>83</v>
      </c>
      <c r="K33" s="62">
        <v>91</v>
      </c>
      <c r="L33" s="99">
        <v>97</v>
      </c>
      <c r="M33" s="62">
        <v>131</v>
      </c>
      <c r="N33" s="99">
        <v>28</v>
      </c>
      <c r="O33" s="62">
        <v>23</v>
      </c>
      <c r="P33" s="99">
        <v>55</v>
      </c>
      <c r="Q33" s="62">
        <v>56</v>
      </c>
      <c r="R33" s="99">
        <v>34</v>
      </c>
      <c r="S33" s="62">
        <v>29</v>
      </c>
      <c r="T33" s="99">
        <v>113</v>
      </c>
      <c r="U33" s="62">
        <v>81</v>
      </c>
      <c r="V33" s="99">
        <v>37</v>
      </c>
      <c r="W33" s="62">
        <v>46</v>
      </c>
      <c r="X33" s="99">
        <v>30</v>
      </c>
      <c r="Y33" s="62">
        <v>27</v>
      </c>
      <c r="Z33" s="99">
        <v>63</v>
      </c>
      <c r="AA33" s="62">
        <v>98</v>
      </c>
      <c r="AB33" s="99">
        <v>34</v>
      </c>
      <c r="AC33" s="62">
        <v>84</v>
      </c>
      <c r="AD33" s="99">
        <v>121</v>
      </c>
      <c r="AE33" s="62">
        <v>142</v>
      </c>
      <c r="AF33" s="99">
        <v>37</v>
      </c>
      <c r="AG33" s="62">
        <v>54</v>
      </c>
      <c r="AH33" s="99">
        <v>37</v>
      </c>
      <c r="AI33" s="62">
        <v>92</v>
      </c>
    </row>
    <row r="34" spans="1:35" ht="18" customHeight="1">
      <c r="A34" s="92">
        <v>29</v>
      </c>
      <c r="B34" s="101" t="s">
        <v>93</v>
      </c>
      <c r="C34" s="98" t="s">
        <v>44</v>
      </c>
      <c r="D34" s="99">
        <v>443</v>
      </c>
      <c r="E34" s="62">
        <v>405</v>
      </c>
      <c r="F34" s="100">
        <v>57</v>
      </c>
      <c r="G34" s="62">
        <v>63</v>
      </c>
      <c r="H34" s="99">
        <v>67</v>
      </c>
      <c r="I34" s="62">
        <v>111</v>
      </c>
      <c r="J34" s="99">
        <v>96</v>
      </c>
      <c r="K34" s="62">
        <v>83</v>
      </c>
      <c r="L34" s="99">
        <v>115</v>
      </c>
      <c r="M34" s="62">
        <v>83</v>
      </c>
      <c r="N34" s="99">
        <v>69</v>
      </c>
      <c r="O34" s="62">
        <v>41</v>
      </c>
      <c r="P34" s="99">
        <v>62</v>
      </c>
      <c r="Q34" s="62">
        <v>68</v>
      </c>
      <c r="R34" s="99">
        <v>51</v>
      </c>
      <c r="S34" s="62">
        <v>48</v>
      </c>
      <c r="T34" s="99">
        <v>115</v>
      </c>
      <c r="U34" s="62">
        <v>84</v>
      </c>
      <c r="V34" s="99">
        <v>110</v>
      </c>
      <c r="W34" s="62">
        <v>72</v>
      </c>
      <c r="X34" s="99">
        <v>64</v>
      </c>
      <c r="Y34" s="62">
        <v>81</v>
      </c>
      <c r="Z34" s="99">
        <v>126</v>
      </c>
      <c r="AA34" s="62">
        <v>96</v>
      </c>
      <c r="AB34" s="99">
        <v>86</v>
      </c>
      <c r="AC34" s="62">
        <v>85</v>
      </c>
      <c r="AD34" s="99">
        <v>185</v>
      </c>
      <c r="AE34" s="62">
        <v>192</v>
      </c>
      <c r="AF34" s="99">
        <v>85</v>
      </c>
      <c r="AG34" s="62">
        <v>67</v>
      </c>
      <c r="AH34" s="99">
        <v>69</v>
      </c>
      <c r="AI34" s="62">
        <v>84</v>
      </c>
    </row>
    <row r="35" spans="1:35" ht="18" customHeight="1">
      <c r="A35" s="92">
        <v>30</v>
      </c>
      <c r="B35" s="101" t="s">
        <v>95</v>
      </c>
      <c r="C35" s="98" t="s">
        <v>44</v>
      </c>
      <c r="D35" s="62">
        <f t="shared" ref="D35:I35" si="4">D49+D50+D51+D52+D53</f>
        <v>376</v>
      </c>
      <c r="E35" s="62">
        <f t="shared" si="4"/>
        <v>292</v>
      </c>
      <c r="F35" s="62">
        <f t="shared" si="4"/>
        <v>693</v>
      </c>
      <c r="G35" s="62">
        <f t="shared" si="4"/>
        <v>588</v>
      </c>
      <c r="H35" s="62">
        <f t="shared" si="4"/>
        <v>382</v>
      </c>
      <c r="I35" s="62">
        <f t="shared" si="4"/>
        <v>307</v>
      </c>
      <c r="J35" s="62">
        <f t="shared" ref="J35:O35" si="5">J49+J50+J51+J52+J53</f>
        <v>497</v>
      </c>
      <c r="K35" s="62">
        <f t="shared" si="5"/>
        <v>428</v>
      </c>
      <c r="L35" s="62">
        <f t="shared" si="5"/>
        <v>618</v>
      </c>
      <c r="M35" s="62">
        <f t="shared" si="5"/>
        <v>505</v>
      </c>
      <c r="N35" s="62">
        <f t="shared" si="5"/>
        <v>746</v>
      </c>
      <c r="O35" s="62">
        <f t="shared" si="5"/>
        <v>596</v>
      </c>
      <c r="P35" s="62">
        <f>P49+P50+P51+P52+P53</f>
        <v>562</v>
      </c>
      <c r="Q35" s="62">
        <f t="shared" ref="Q35:AI35" si="6">Q49+Q50+Q51+Q52+Q53</f>
        <v>379</v>
      </c>
      <c r="R35" s="62">
        <f t="shared" si="6"/>
        <v>754</v>
      </c>
      <c r="S35" s="62">
        <f t="shared" si="6"/>
        <v>508</v>
      </c>
      <c r="T35" s="62">
        <f t="shared" si="6"/>
        <v>903</v>
      </c>
      <c r="U35" s="62">
        <f t="shared" si="6"/>
        <v>840</v>
      </c>
      <c r="V35" s="62">
        <f t="shared" si="6"/>
        <v>614</v>
      </c>
      <c r="W35" s="62">
        <f t="shared" si="6"/>
        <v>541</v>
      </c>
      <c r="X35" s="62">
        <f t="shared" si="6"/>
        <v>959</v>
      </c>
      <c r="Y35" s="62">
        <f t="shared" si="6"/>
        <v>847</v>
      </c>
      <c r="Z35" s="62">
        <f t="shared" si="6"/>
        <v>534</v>
      </c>
      <c r="AA35" s="62">
        <f t="shared" si="6"/>
        <v>297</v>
      </c>
      <c r="AB35" s="62">
        <f t="shared" si="6"/>
        <v>589</v>
      </c>
      <c r="AC35" s="62">
        <f t="shared" si="6"/>
        <v>461</v>
      </c>
      <c r="AD35" s="62">
        <f t="shared" si="6"/>
        <v>614</v>
      </c>
      <c r="AE35" s="62">
        <f t="shared" si="6"/>
        <v>440</v>
      </c>
      <c r="AF35" s="62">
        <f t="shared" si="6"/>
        <v>611</v>
      </c>
      <c r="AG35" s="62">
        <f t="shared" si="6"/>
        <v>448</v>
      </c>
      <c r="AH35" s="62">
        <f t="shared" si="6"/>
        <v>885</v>
      </c>
      <c r="AI35" s="62">
        <f t="shared" si="6"/>
        <v>824</v>
      </c>
    </row>
    <row r="36" spans="1:35" ht="18" customHeight="1">
      <c r="A36" s="92">
        <v>31</v>
      </c>
      <c r="B36" s="101" t="s">
        <v>96</v>
      </c>
      <c r="C36" s="98" t="s">
        <v>44</v>
      </c>
      <c r="D36" s="99">
        <v>279</v>
      </c>
      <c r="E36" s="62">
        <v>292</v>
      </c>
      <c r="F36" s="100">
        <v>594</v>
      </c>
      <c r="G36" s="62">
        <v>588</v>
      </c>
      <c r="H36" s="99">
        <v>304</v>
      </c>
      <c r="I36" s="62">
        <v>307</v>
      </c>
      <c r="J36" s="99">
        <v>416</v>
      </c>
      <c r="K36" s="62">
        <v>428</v>
      </c>
      <c r="L36" s="99">
        <v>493</v>
      </c>
      <c r="M36" s="62">
        <v>505</v>
      </c>
      <c r="N36" s="99">
        <v>584</v>
      </c>
      <c r="O36" s="62">
        <v>596</v>
      </c>
      <c r="P36" s="99">
        <v>367</v>
      </c>
      <c r="Q36" s="62">
        <v>379</v>
      </c>
      <c r="R36" s="99">
        <v>485</v>
      </c>
      <c r="S36" s="62">
        <v>508</v>
      </c>
      <c r="T36" s="99">
        <v>806</v>
      </c>
      <c r="U36" s="62">
        <v>840</v>
      </c>
      <c r="V36" s="99">
        <v>527</v>
      </c>
      <c r="W36" s="62">
        <v>541</v>
      </c>
      <c r="X36" s="99">
        <v>832</v>
      </c>
      <c r="Y36" s="62">
        <v>847</v>
      </c>
      <c r="Z36" s="99">
        <v>281</v>
      </c>
      <c r="AA36" s="62">
        <v>297</v>
      </c>
      <c r="AB36" s="99">
        <v>450</v>
      </c>
      <c r="AC36" s="62">
        <v>461</v>
      </c>
      <c r="AD36" s="99">
        <v>437</v>
      </c>
      <c r="AE36" s="62">
        <v>440</v>
      </c>
      <c r="AF36" s="99">
        <v>427</v>
      </c>
      <c r="AG36" s="62">
        <v>448</v>
      </c>
      <c r="AH36" s="99">
        <v>775</v>
      </c>
      <c r="AI36" s="62">
        <v>824</v>
      </c>
    </row>
    <row r="37" spans="1:35" ht="18" customHeight="1">
      <c r="A37" s="92">
        <v>32</v>
      </c>
      <c r="B37" s="101" t="s">
        <v>22</v>
      </c>
      <c r="C37" s="98" t="s">
        <v>44</v>
      </c>
      <c r="D37" s="99">
        <v>256</v>
      </c>
      <c r="E37" s="62">
        <v>245</v>
      </c>
      <c r="F37" s="100">
        <v>537</v>
      </c>
      <c r="G37" s="62">
        <v>524</v>
      </c>
      <c r="H37" s="99">
        <v>257</v>
      </c>
      <c r="I37" s="62">
        <v>267</v>
      </c>
      <c r="J37" s="99">
        <v>398</v>
      </c>
      <c r="K37" s="62">
        <v>415</v>
      </c>
      <c r="L37" s="99">
        <v>456</v>
      </c>
      <c r="M37" s="62">
        <v>457</v>
      </c>
      <c r="N37" s="99">
        <v>576</v>
      </c>
      <c r="O37" s="62">
        <v>387</v>
      </c>
      <c r="P37" s="99">
        <v>306</v>
      </c>
      <c r="Q37" s="62">
        <v>319</v>
      </c>
      <c r="R37" s="99">
        <v>452</v>
      </c>
      <c r="S37" s="62">
        <v>419</v>
      </c>
      <c r="T37" s="99">
        <v>754</v>
      </c>
      <c r="U37" s="62">
        <v>791</v>
      </c>
      <c r="V37" s="99">
        <v>463</v>
      </c>
      <c r="W37" s="62">
        <v>302</v>
      </c>
      <c r="X37" s="99">
        <v>779</v>
      </c>
      <c r="Y37" s="62">
        <v>809</v>
      </c>
      <c r="Z37" s="99">
        <v>273</v>
      </c>
      <c r="AA37" s="62">
        <v>295</v>
      </c>
      <c r="AB37" s="99">
        <v>423</v>
      </c>
      <c r="AC37" s="62">
        <v>449</v>
      </c>
      <c r="AD37" s="99">
        <v>411</v>
      </c>
      <c r="AE37" s="62">
        <v>423</v>
      </c>
      <c r="AF37" s="99">
        <v>382</v>
      </c>
      <c r="AG37" s="62">
        <v>397</v>
      </c>
      <c r="AH37" s="99">
        <v>708</v>
      </c>
      <c r="AI37" s="62">
        <v>745</v>
      </c>
    </row>
    <row r="38" spans="1:35" ht="18" customHeight="1">
      <c r="A38" s="92">
        <v>33</v>
      </c>
      <c r="B38" s="101" t="s">
        <v>23</v>
      </c>
      <c r="C38" s="98" t="s">
        <v>44</v>
      </c>
      <c r="D38" s="99">
        <v>239</v>
      </c>
      <c r="E38" s="62">
        <v>187</v>
      </c>
      <c r="F38" s="100">
        <v>470</v>
      </c>
      <c r="G38" s="62">
        <v>450</v>
      </c>
      <c r="H38" s="99">
        <v>240</v>
      </c>
      <c r="I38" s="62">
        <v>251</v>
      </c>
      <c r="J38" s="99">
        <v>371</v>
      </c>
      <c r="K38" s="62">
        <v>373</v>
      </c>
      <c r="L38" s="99">
        <v>425</v>
      </c>
      <c r="M38" s="62">
        <v>307</v>
      </c>
      <c r="N38" s="99">
        <v>549</v>
      </c>
      <c r="O38" s="62">
        <v>222</v>
      </c>
      <c r="P38" s="99">
        <v>298</v>
      </c>
      <c r="Q38" s="62">
        <v>253</v>
      </c>
      <c r="R38" s="99">
        <v>421</v>
      </c>
      <c r="S38" s="62">
        <v>290</v>
      </c>
      <c r="T38" s="99">
        <v>705</v>
      </c>
      <c r="U38" s="62">
        <v>711</v>
      </c>
      <c r="V38" s="99">
        <v>420</v>
      </c>
      <c r="W38" s="62">
        <v>278</v>
      </c>
      <c r="X38" s="99">
        <v>686</v>
      </c>
      <c r="Y38" s="62">
        <v>637</v>
      </c>
      <c r="Z38" s="99">
        <v>222</v>
      </c>
      <c r="AA38" s="62">
        <v>275</v>
      </c>
      <c r="AB38" s="99">
        <v>411</v>
      </c>
      <c r="AC38" s="62">
        <v>393</v>
      </c>
      <c r="AD38" s="99">
        <v>331</v>
      </c>
      <c r="AE38" s="62">
        <v>358</v>
      </c>
      <c r="AF38" s="99">
        <v>366</v>
      </c>
      <c r="AG38" s="62">
        <v>371</v>
      </c>
      <c r="AH38" s="99">
        <v>615</v>
      </c>
      <c r="AI38" s="62">
        <v>634</v>
      </c>
    </row>
    <row r="39" spans="1:35" ht="18" customHeight="1">
      <c r="A39" s="92">
        <v>34</v>
      </c>
      <c r="B39" s="101" t="s">
        <v>24</v>
      </c>
      <c r="C39" s="98" t="s">
        <v>44</v>
      </c>
      <c r="D39" s="99">
        <v>88</v>
      </c>
      <c r="E39" s="62">
        <v>95</v>
      </c>
      <c r="F39" s="100">
        <v>246</v>
      </c>
      <c r="G39" s="62">
        <v>265</v>
      </c>
      <c r="H39" s="99">
        <v>189</v>
      </c>
      <c r="I39" s="62">
        <v>136</v>
      </c>
      <c r="J39" s="99">
        <v>105</v>
      </c>
      <c r="K39" s="62">
        <v>156</v>
      </c>
      <c r="L39" s="99">
        <v>340</v>
      </c>
      <c r="M39" s="62">
        <v>381</v>
      </c>
      <c r="N39" s="99">
        <v>20</v>
      </c>
      <c r="O39" s="62">
        <v>36</v>
      </c>
      <c r="P39" s="99">
        <v>314</v>
      </c>
      <c r="Q39" s="62">
        <v>213</v>
      </c>
      <c r="R39" s="99">
        <v>333</v>
      </c>
      <c r="S39" s="62">
        <v>172</v>
      </c>
      <c r="T39" s="99">
        <v>394</v>
      </c>
      <c r="U39" s="62">
        <v>408</v>
      </c>
      <c r="V39" s="99">
        <v>124</v>
      </c>
      <c r="W39" s="62">
        <v>123</v>
      </c>
      <c r="X39" s="99">
        <v>256</v>
      </c>
      <c r="Y39" s="62">
        <v>281</v>
      </c>
      <c r="Z39" s="99">
        <v>279</v>
      </c>
      <c r="AA39" s="62">
        <v>327</v>
      </c>
      <c r="AB39" s="99">
        <v>195</v>
      </c>
      <c r="AC39" s="62">
        <v>209</v>
      </c>
      <c r="AD39" s="99">
        <v>300</v>
      </c>
      <c r="AE39" s="62">
        <v>261</v>
      </c>
      <c r="AF39" s="99">
        <v>355</v>
      </c>
      <c r="AG39" s="62">
        <v>367</v>
      </c>
      <c r="AH39" s="99">
        <v>417</v>
      </c>
      <c r="AI39" s="62">
        <v>322</v>
      </c>
    </row>
    <row r="40" spans="1:35" ht="18" customHeight="1">
      <c r="A40" s="92">
        <v>35</v>
      </c>
      <c r="B40" s="101" t="s">
        <v>97</v>
      </c>
      <c r="C40" s="98" t="s">
        <v>44</v>
      </c>
      <c r="D40" s="99">
        <v>494</v>
      </c>
      <c r="E40" s="62">
        <v>549</v>
      </c>
      <c r="F40" s="100">
        <v>1139</v>
      </c>
      <c r="G40" s="62">
        <v>1124</v>
      </c>
      <c r="H40" s="99">
        <v>594</v>
      </c>
      <c r="I40" s="62">
        <v>587</v>
      </c>
      <c r="J40" s="99">
        <v>754</v>
      </c>
      <c r="K40" s="62">
        <v>767</v>
      </c>
      <c r="L40" s="99">
        <v>946</v>
      </c>
      <c r="M40" s="62">
        <v>992</v>
      </c>
      <c r="N40" s="99">
        <v>1165</v>
      </c>
      <c r="O40" s="62">
        <v>1174</v>
      </c>
      <c r="P40" s="99">
        <v>712</v>
      </c>
      <c r="Q40" s="62">
        <v>757</v>
      </c>
      <c r="R40" s="99">
        <v>936</v>
      </c>
      <c r="S40" s="62">
        <v>981</v>
      </c>
      <c r="T40" s="99">
        <v>1482</v>
      </c>
      <c r="U40" s="62">
        <v>1517</v>
      </c>
      <c r="V40" s="99">
        <v>951</v>
      </c>
      <c r="W40" s="62">
        <v>944</v>
      </c>
      <c r="X40" s="99">
        <v>1540</v>
      </c>
      <c r="Y40" s="62">
        <v>1559</v>
      </c>
      <c r="Z40" s="99">
        <v>530</v>
      </c>
      <c r="AA40" s="62">
        <v>563</v>
      </c>
      <c r="AB40" s="99">
        <v>897</v>
      </c>
      <c r="AC40" s="62">
        <v>908</v>
      </c>
      <c r="AD40" s="99">
        <v>778</v>
      </c>
      <c r="AE40" s="62">
        <v>770</v>
      </c>
      <c r="AF40" s="99">
        <v>797</v>
      </c>
      <c r="AG40" s="62">
        <v>839</v>
      </c>
      <c r="AH40" s="99">
        <v>1485</v>
      </c>
      <c r="AI40" s="62">
        <v>1548</v>
      </c>
    </row>
    <row r="41" spans="1:35" ht="18" customHeight="1">
      <c r="A41" s="92">
        <v>36</v>
      </c>
      <c r="B41" s="101" t="s">
        <v>98</v>
      </c>
      <c r="C41" s="98" t="s">
        <v>44</v>
      </c>
      <c r="D41" s="99">
        <f>D42+D43+D44+D45+D46</f>
        <v>59797</v>
      </c>
      <c r="E41" s="99">
        <f t="shared" ref="E41:AI41" si="7">E42+E43+E44+E45+E46</f>
        <v>68086</v>
      </c>
      <c r="F41" s="99">
        <f t="shared" si="7"/>
        <v>258704</v>
      </c>
      <c r="G41" s="99">
        <f t="shared" si="7"/>
        <v>285624</v>
      </c>
      <c r="H41" s="99">
        <f t="shared" si="7"/>
        <v>131225</v>
      </c>
      <c r="I41" s="99">
        <f t="shared" si="7"/>
        <v>126721</v>
      </c>
      <c r="J41" s="99">
        <f t="shared" si="7"/>
        <v>94046</v>
      </c>
      <c r="K41" s="99">
        <f t="shared" si="7"/>
        <v>105883</v>
      </c>
      <c r="L41" s="99">
        <f t="shared" si="7"/>
        <v>295333</v>
      </c>
      <c r="M41" s="99">
        <f t="shared" si="7"/>
        <v>321243</v>
      </c>
      <c r="N41" s="99">
        <f t="shared" si="7"/>
        <v>317652</v>
      </c>
      <c r="O41" s="99">
        <f t="shared" si="7"/>
        <v>342399</v>
      </c>
      <c r="P41" s="99">
        <f t="shared" si="7"/>
        <v>258665</v>
      </c>
      <c r="Q41" s="99">
        <f t="shared" si="7"/>
        <v>257487</v>
      </c>
      <c r="R41" s="99">
        <f t="shared" si="7"/>
        <v>286586</v>
      </c>
      <c r="S41" s="99">
        <f t="shared" si="7"/>
        <v>313066</v>
      </c>
      <c r="T41" s="99">
        <f t="shared" si="7"/>
        <v>309032</v>
      </c>
      <c r="U41" s="99">
        <f t="shared" si="7"/>
        <v>347223</v>
      </c>
      <c r="V41" s="99">
        <f t="shared" si="7"/>
        <v>184982</v>
      </c>
      <c r="W41" s="99">
        <f t="shared" si="7"/>
        <v>195342</v>
      </c>
      <c r="X41" s="99">
        <f t="shared" si="7"/>
        <v>335181</v>
      </c>
      <c r="Y41" s="99">
        <f t="shared" si="7"/>
        <v>340199</v>
      </c>
      <c r="Z41" s="99">
        <f t="shared" si="7"/>
        <v>88358</v>
      </c>
      <c r="AA41" s="99">
        <f t="shared" si="7"/>
        <v>97137</v>
      </c>
      <c r="AB41" s="99">
        <f t="shared" si="7"/>
        <v>74594</v>
      </c>
      <c r="AC41" s="99">
        <f t="shared" si="7"/>
        <v>82052</v>
      </c>
      <c r="AD41" s="99">
        <f t="shared" si="7"/>
        <v>82649</v>
      </c>
      <c r="AE41" s="99">
        <f t="shared" si="7"/>
        <v>89131</v>
      </c>
      <c r="AF41" s="99">
        <f t="shared" si="7"/>
        <v>211832</v>
      </c>
      <c r="AG41" s="99">
        <f t="shared" si="7"/>
        <v>240960</v>
      </c>
      <c r="AH41" s="99">
        <f t="shared" si="7"/>
        <v>235186</v>
      </c>
      <c r="AI41" s="99">
        <f t="shared" si="7"/>
        <v>273055</v>
      </c>
    </row>
    <row r="42" spans="1:35" ht="18" customHeight="1">
      <c r="A42" s="92">
        <v>37</v>
      </c>
      <c r="B42" s="101" t="s">
        <v>25</v>
      </c>
      <c r="C42" s="98" t="s">
        <v>44</v>
      </c>
      <c r="D42" s="99">
        <v>0</v>
      </c>
      <c r="E42" s="62">
        <v>0</v>
      </c>
      <c r="F42" s="100">
        <v>14</v>
      </c>
      <c r="G42" s="62">
        <v>15</v>
      </c>
      <c r="H42" s="99">
        <v>239</v>
      </c>
      <c r="I42" s="62">
        <v>249</v>
      </c>
      <c r="J42" s="99">
        <v>0</v>
      </c>
      <c r="K42" s="62">
        <v>0</v>
      </c>
      <c r="L42" s="99">
        <v>180</v>
      </c>
      <c r="M42" s="62">
        <v>195</v>
      </c>
      <c r="N42" s="99">
        <v>139</v>
      </c>
      <c r="O42" s="62">
        <v>150</v>
      </c>
      <c r="P42" s="99">
        <v>173</v>
      </c>
      <c r="Q42" s="62">
        <v>170</v>
      </c>
      <c r="R42" s="99">
        <v>9</v>
      </c>
      <c r="S42" s="62">
        <v>39</v>
      </c>
      <c r="T42" s="99">
        <v>94</v>
      </c>
      <c r="U42" s="62">
        <v>95</v>
      </c>
      <c r="V42" s="99">
        <v>283</v>
      </c>
      <c r="W42" s="62">
        <v>291</v>
      </c>
      <c r="X42" s="99">
        <v>69</v>
      </c>
      <c r="Y42" s="62">
        <v>83</v>
      </c>
      <c r="Z42" s="99">
        <v>0</v>
      </c>
      <c r="AA42" s="62">
        <v>0</v>
      </c>
      <c r="AB42" s="99">
        <v>0</v>
      </c>
      <c r="AC42" s="62">
        <v>0</v>
      </c>
      <c r="AD42" s="99">
        <v>0</v>
      </c>
      <c r="AE42" s="62">
        <v>0</v>
      </c>
      <c r="AF42" s="99">
        <v>5</v>
      </c>
      <c r="AG42" s="62">
        <v>4</v>
      </c>
      <c r="AH42" s="99">
        <v>15</v>
      </c>
      <c r="AI42" s="62">
        <v>14</v>
      </c>
    </row>
    <row r="43" spans="1:35" ht="18" customHeight="1">
      <c r="A43" s="92">
        <v>38</v>
      </c>
      <c r="B43" s="101" t="s">
        <v>26</v>
      </c>
      <c r="C43" s="98" t="s">
        <v>44</v>
      </c>
      <c r="D43" s="99">
        <v>4127</v>
      </c>
      <c r="E43" s="62">
        <v>5527</v>
      </c>
      <c r="F43" s="100">
        <v>16551</v>
      </c>
      <c r="G43" s="62">
        <v>17525</v>
      </c>
      <c r="H43" s="99">
        <v>8689</v>
      </c>
      <c r="I43" s="62">
        <v>7425</v>
      </c>
      <c r="J43" s="99">
        <v>8010</v>
      </c>
      <c r="K43" s="62">
        <v>9163</v>
      </c>
      <c r="L43" s="99">
        <v>19114</v>
      </c>
      <c r="M43" s="62">
        <v>20276</v>
      </c>
      <c r="N43" s="99">
        <v>23255</v>
      </c>
      <c r="O43" s="62">
        <v>24171</v>
      </c>
      <c r="P43" s="99">
        <v>19168</v>
      </c>
      <c r="Q43" s="62">
        <v>18479</v>
      </c>
      <c r="R43" s="99">
        <v>29029</v>
      </c>
      <c r="S43" s="62">
        <v>29502</v>
      </c>
      <c r="T43" s="99">
        <v>28360</v>
      </c>
      <c r="U43" s="62">
        <v>31549</v>
      </c>
      <c r="V43" s="99">
        <v>14141</v>
      </c>
      <c r="W43" s="62">
        <v>14452</v>
      </c>
      <c r="X43" s="99">
        <v>40273</v>
      </c>
      <c r="Y43" s="62">
        <v>36701</v>
      </c>
      <c r="Z43" s="99">
        <v>6764</v>
      </c>
      <c r="AA43" s="62">
        <v>7620</v>
      </c>
      <c r="AB43" s="99">
        <v>6162</v>
      </c>
      <c r="AC43" s="62">
        <v>6847</v>
      </c>
      <c r="AD43" s="99">
        <v>5202</v>
      </c>
      <c r="AE43" s="62">
        <v>5883</v>
      </c>
      <c r="AF43" s="99">
        <v>21986</v>
      </c>
      <c r="AG43" s="62">
        <v>23354</v>
      </c>
      <c r="AH43" s="99">
        <v>13443</v>
      </c>
      <c r="AI43" s="62">
        <v>15795</v>
      </c>
    </row>
    <row r="44" spans="1:35" ht="18" customHeight="1">
      <c r="A44" s="92">
        <v>39</v>
      </c>
      <c r="B44" s="101" t="s">
        <v>27</v>
      </c>
      <c r="C44" s="98" t="s">
        <v>44</v>
      </c>
      <c r="D44" s="99">
        <v>7542</v>
      </c>
      <c r="E44" s="62">
        <v>8625</v>
      </c>
      <c r="F44" s="100">
        <v>19142</v>
      </c>
      <c r="G44" s="62">
        <v>19913</v>
      </c>
      <c r="H44" s="99">
        <v>11514</v>
      </c>
      <c r="I44" s="62">
        <v>9923</v>
      </c>
      <c r="J44" s="99">
        <v>15324</v>
      </c>
      <c r="K44" s="62">
        <v>17048</v>
      </c>
      <c r="L44" s="99">
        <v>23187</v>
      </c>
      <c r="M44" s="62">
        <v>25305</v>
      </c>
      <c r="N44" s="99">
        <v>15705</v>
      </c>
      <c r="O44" s="62">
        <v>15995</v>
      </c>
      <c r="P44" s="99">
        <v>18160</v>
      </c>
      <c r="Q44" s="62">
        <v>16566</v>
      </c>
      <c r="R44" s="99">
        <v>20497</v>
      </c>
      <c r="S44" s="62">
        <v>21260</v>
      </c>
      <c r="T44" s="99">
        <v>27712</v>
      </c>
      <c r="U44" s="62">
        <v>30255</v>
      </c>
      <c r="V44" s="99">
        <v>9771</v>
      </c>
      <c r="W44" s="62">
        <v>10096</v>
      </c>
      <c r="X44" s="99">
        <v>20829</v>
      </c>
      <c r="Y44" s="62">
        <v>19008</v>
      </c>
      <c r="Z44" s="99">
        <v>16493</v>
      </c>
      <c r="AA44" s="62">
        <v>17992</v>
      </c>
      <c r="AB44" s="99">
        <v>17354</v>
      </c>
      <c r="AC44" s="62">
        <v>18751</v>
      </c>
      <c r="AD44" s="99">
        <v>16460</v>
      </c>
      <c r="AE44" s="62">
        <v>17031</v>
      </c>
      <c r="AF44" s="99">
        <v>16433</v>
      </c>
      <c r="AG44" s="62">
        <v>17380</v>
      </c>
      <c r="AH44" s="99">
        <v>25453</v>
      </c>
      <c r="AI44" s="62">
        <v>28454</v>
      </c>
    </row>
    <row r="45" spans="1:35" ht="18" customHeight="1">
      <c r="A45" s="92">
        <v>40</v>
      </c>
      <c r="B45" s="101" t="s">
        <v>28</v>
      </c>
      <c r="C45" s="98" t="s">
        <v>44</v>
      </c>
      <c r="D45" s="99">
        <v>29658</v>
      </c>
      <c r="E45" s="62">
        <v>33505</v>
      </c>
      <c r="F45" s="100">
        <v>138578</v>
      </c>
      <c r="G45" s="62">
        <v>153630</v>
      </c>
      <c r="H45" s="99">
        <v>63158</v>
      </c>
      <c r="I45" s="62">
        <v>64121</v>
      </c>
      <c r="J45" s="99">
        <v>42257</v>
      </c>
      <c r="K45" s="62">
        <v>47720</v>
      </c>
      <c r="L45" s="99">
        <v>159564</v>
      </c>
      <c r="M45" s="62">
        <v>175780</v>
      </c>
      <c r="N45" s="99">
        <v>175099</v>
      </c>
      <c r="O45" s="62">
        <v>192056</v>
      </c>
      <c r="P45" s="99">
        <v>142433</v>
      </c>
      <c r="Q45" s="62">
        <v>144940</v>
      </c>
      <c r="R45" s="99">
        <v>172492</v>
      </c>
      <c r="S45" s="62">
        <v>193998</v>
      </c>
      <c r="T45" s="99">
        <v>146944</v>
      </c>
      <c r="U45" s="62">
        <v>165610</v>
      </c>
      <c r="V45" s="99">
        <v>97484</v>
      </c>
      <c r="W45" s="62">
        <v>105213</v>
      </c>
      <c r="X45" s="99">
        <v>201007</v>
      </c>
      <c r="Y45" s="62">
        <v>210072</v>
      </c>
      <c r="Z45" s="99">
        <v>38982</v>
      </c>
      <c r="AA45" s="62">
        <v>42897</v>
      </c>
      <c r="AB45" s="99">
        <v>29270</v>
      </c>
      <c r="AC45" s="62">
        <v>32018</v>
      </c>
      <c r="AD45" s="99">
        <v>32594</v>
      </c>
      <c r="AE45" s="62">
        <v>34704</v>
      </c>
      <c r="AF45" s="99">
        <v>109031</v>
      </c>
      <c r="AG45" s="62">
        <v>125566</v>
      </c>
      <c r="AH45" s="99">
        <v>119290</v>
      </c>
      <c r="AI45" s="62">
        <v>139440</v>
      </c>
    </row>
    <row r="46" spans="1:35" ht="18" customHeight="1">
      <c r="A46" s="92">
        <v>41</v>
      </c>
      <c r="B46" s="101" t="s">
        <v>29</v>
      </c>
      <c r="C46" s="98" t="s">
        <v>44</v>
      </c>
      <c r="D46" s="99">
        <v>18470</v>
      </c>
      <c r="E46" s="62">
        <v>20429</v>
      </c>
      <c r="F46" s="100">
        <v>84419</v>
      </c>
      <c r="G46" s="62">
        <v>94541</v>
      </c>
      <c r="H46" s="99">
        <v>47625</v>
      </c>
      <c r="I46" s="62">
        <v>45003</v>
      </c>
      <c r="J46" s="99">
        <v>28455</v>
      </c>
      <c r="K46" s="62">
        <v>31952</v>
      </c>
      <c r="L46" s="99">
        <v>93288</v>
      </c>
      <c r="M46" s="62">
        <v>99687</v>
      </c>
      <c r="N46" s="99">
        <v>103454</v>
      </c>
      <c r="O46" s="62">
        <v>110027</v>
      </c>
      <c r="P46" s="99">
        <v>78731</v>
      </c>
      <c r="Q46" s="62">
        <v>77332</v>
      </c>
      <c r="R46" s="99">
        <v>64559</v>
      </c>
      <c r="S46" s="62">
        <v>68267</v>
      </c>
      <c r="T46" s="99">
        <v>105922</v>
      </c>
      <c r="U46" s="62">
        <v>119714</v>
      </c>
      <c r="V46" s="99">
        <v>63303</v>
      </c>
      <c r="W46" s="62">
        <v>65290</v>
      </c>
      <c r="X46" s="99">
        <v>73003</v>
      </c>
      <c r="Y46" s="62">
        <v>74335</v>
      </c>
      <c r="Z46" s="99">
        <v>26119</v>
      </c>
      <c r="AA46" s="62">
        <v>28628</v>
      </c>
      <c r="AB46" s="99">
        <v>21808</v>
      </c>
      <c r="AC46" s="62">
        <v>24436</v>
      </c>
      <c r="AD46" s="99">
        <v>28393</v>
      </c>
      <c r="AE46" s="62">
        <v>31513</v>
      </c>
      <c r="AF46" s="99">
        <v>64377</v>
      </c>
      <c r="AG46" s="62">
        <v>74656</v>
      </c>
      <c r="AH46" s="99">
        <v>76985</v>
      </c>
      <c r="AI46" s="62">
        <v>89352</v>
      </c>
    </row>
    <row r="47" spans="1:35" ht="18" customHeight="1">
      <c r="A47" s="92">
        <v>42</v>
      </c>
      <c r="B47" s="101" t="s">
        <v>30</v>
      </c>
      <c r="C47" s="98" t="s">
        <v>44</v>
      </c>
      <c r="D47" s="99">
        <v>28648</v>
      </c>
      <c r="E47" s="62">
        <v>33179</v>
      </c>
      <c r="F47" s="100">
        <v>114318</v>
      </c>
      <c r="G47" s="62">
        <v>129008</v>
      </c>
      <c r="H47" s="99">
        <v>54150</v>
      </c>
      <c r="I47" s="62">
        <v>59197</v>
      </c>
      <c r="J47" s="99">
        <v>43399</v>
      </c>
      <c r="K47" s="62">
        <v>48323</v>
      </c>
      <c r="L47" s="99">
        <v>135430</v>
      </c>
      <c r="M47" s="66">
        <v>148268</v>
      </c>
      <c r="N47" s="99">
        <v>147060</v>
      </c>
      <c r="O47" s="62">
        <v>146059</v>
      </c>
      <c r="P47" s="99">
        <v>117610</v>
      </c>
      <c r="Q47" s="62">
        <v>123807</v>
      </c>
      <c r="R47" s="99">
        <v>126807</v>
      </c>
      <c r="S47" s="62">
        <v>135532</v>
      </c>
      <c r="T47" s="99">
        <v>142952</v>
      </c>
      <c r="U47" s="62">
        <v>157059</v>
      </c>
      <c r="V47" s="99">
        <v>86808</v>
      </c>
      <c r="W47" s="62">
        <v>92325</v>
      </c>
      <c r="X47" s="99">
        <v>128862</v>
      </c>
      <c r="Y47" s="62">
        <v>144775</v>
      </c>
      <c r="Z47" s="99">
        <v>42421</v>
      </c>
      <c r="AA47" s="62">
        <v>46407</v>
      </c>
      <c r="AB47" s="99">
        <v>33765</v>
      </c>
      <c r="AC47" s="62">
        <v>36357</v>
      </c>
      <c r="AD47" s="99">
        <v>36215</v>
      </c>
      <c r="AE47" s="62">
        <v>40288</v>
      </c>
      <c r="AF47" s="99">
        <v>102082</v>
      </c>
      <c r="AG47" s="62">
        <v>112071</v>
      </c>
      <c r="AH47" s="99">
        <v>104244</v>
      </c>
      <c r="AI47" s="62">
        <v>121017</v>
      </c>
    </row>
    <row r="48" spans="1:35" ht="18" customHeight="1">
      <c r="A48" s="92">
        <v>43</v>
      </c>
      <c r="B48" s="101" t="s">
        <v>31</v>
      </c>
      <c r="C48" s="98" t="s">
        <v>44</v>
      </c>
      <c r="D48" s="99">
        <v>1417</v>
      </c>
      <c r="E48" s="62">
        <v>478</v>
      </c>
      <c r="F48" s="100">
        <v>1850</v>
      </c>
      <c r="G48" s="62">
        <v>3652</v>
      </c>
      <c r="H48" s="99">
        <v>690</v>
      </c>
      <c r="I48" s="62">
        <v>11372</v>
      </c>
      <c r="J48" s="99">
        <v>645</v>
      </c>
      <c r="K48" s="62">
        <v>213</v>
      </c>
      <c r="L48" s="99">
        <v>3186</v>
      </c>
      <c r="M48" s="62">
        <v>1888</v>
      </c>
      <c r="N48" s="99">
        <v>27606</v>
      </c>
      <c r="O48" s="62">
        <v>8307</v>
      </c>
      <c r="P48" s="99">
        <v>2103</v>
      </c>
      <c r="Q48" s="62">
        <v>6339</v>
      </c>
      <c r="R48" s="99">
        <v>9688</v>
      </c>
      <c r="S48" s="62">
        <v>3934</v>
      </c>
      <c r="T48" s="99">
        <v>5629</v>
      </c>
      <c r="U48" s="62">
        <v>1749</v>
      </c>
      <c r="V48" s="99">
        <v>5099</v>
      </c>
      <c r="W48" s="62">
        <v>10631</v>
      </c>
      <c r="X48" s="99">
        <v>2096</v>
      </c>
      <c r="Y48" s="62">
        <v>4436</v>
      </c>
      <c r="Z48" s="99">
        <v>617</v>
      </c>
      <c r="AA48" s="62">
        <v>175</v>
      </c>
      <c r="AB48" s="99">
        <v>945</v>
      </c>
      <c r="AC48" s="62">
        <v>1208</v>
      </c>
      <c r="AD48" s="99">
        <v>517</v>
      </c>
      <c r="AE48" s="62">
        <v>241</v>
      </c>
      <c r="AF48" s="99">
        <v>8628</v>
      </c>
      <c r="AG48" s="62">
        <v>1734</v>
      </c>
      <c r="AH48" s="99">
        <v>1766</v>
      </c>
      <c r="AI48" s="62">
        <v>1855</v>
      </c>
    </row>
    <row r="49" spans="1:35" ht="18" customHeight="1">
      <c r="A49" s="92">
        <v>44</v>
      </c>
      <c r="B49" s="101" t="s">
        <v>32</v>
      </c>
      <c r="C49" s="98" t="s">
        <v>44</v>
      </c>
      <c r="D49" s="99">
        <v>205</v>
      </c>
      <c r="E49" s="62">
        <v>149</v>
      </c>
      <c r="F49" s="100">
        <v>146</v>
      </c>
      <c r="G49" s="62">
        <v>77</v>
      </c>
      <c r="H49" s="99">
        <v>85</v>
      </c>
      <c r="I49" s="66">
        <v>42</v>
      </c>
      <c r="J49" s="99">
        <v>203</v>
      </c>
      <c r="K49" s="62">
        <v>130</v>
      </c>
      <c r="L49" s="99">
        <v>114</v>
      </c>
      <c r="M49" s="62">
        <v>37</v>
      </c>
      <c r="N49" s="99">
        <v>137</v>
      </c>
      <c r="O49" s="62">
        <v>56</v>
      </c>
      <c r="P49" s="99">
        <v>120</v>
      </c>
      <c r="Q49" s="62">
        <v>32</v>
      </c>
      <c r="R49" s="99">
        <v>135</v>
      </c>
      <c r="S49" s="62">
        <v>28</v>
      </c>
      <c r="T49" s="99">
        <v>177</v>
      </c>
      <c r="U49" s="62">
        <v>111</v>
      </c>
      <c r="V49" s="99">
        <v>155</v>
      </c>
      <c r="W49" s="62">
        <v>103</v>
      </c>
      <c r="X49" s="99">
        <v>169</v>
      </c>
      <c r="Y49" s="62">
        <v>132</v>
      </c>
      <c r="Z49" s="99">
        <v>253</v>
      </c>
      <c r="AA49" s="62">
        <v>98</v>
      </c>
      <c r="AB49" s="99">
        <v>315</v>
      </c>
      <c r="AC49" s="62">
        <v>200</v>
      </c>
      <c r="AD49" s="99">
        <v>357</v>
      </c>
      <c r="AE49" s="62">
        <v>191</v>
      </c>
      <c r="AF49" s="99">
        <v>175</v>
      </c>
      <c r="AG49" s="62">
        <v>64</v>
      </c>
      <c r="AH49" s="99">
        <v>263</v>
      </c>
      <c r="AI49" s="62">
        <v>183</v>
      </c>
    </row>
    <row r="50" spans="1:35" ht="18" customHeight="1">
      <c r="A50" s="92">
        <v>45</v>
      </c>
      <c r="B50" s="101" t="s">
        <v>33</v>
      </c>
      <c r="C50" s="98" t="s">
        <v>44</v>
      </c>
      <c r="D50" s="99">
        <v>72</v>
      </c>
      <c r="E50" s="62">
        <v>57</v>
      </c>
      <c r="F50" s="100">
        <v>152</v>
      </c>
      <c r="G50" s="62">
        <v>102</v>
      </c>
      <c r="H50" s="99">
        <v>93</v>
      </c>
      <c r="I50" s="62">
        <v>62</v>
      </c>
      <c r="J50" s="99">
        <v>128</v>
      </c>
      <c r="K50" s="62">
        <v>117</v>
      </c>
      <c r="L50" s="99">
        <v>73</v>
      </c>
      <c r="M50" s="66">
        <v>44</v>
      </c>
      <c r="N50" s="99">
        <v>127</v>
      </c>
      <c r="O50" s="62">
        <v>81</v>
      </c>
      <c r="P50" s="99">
        <v>83</v>
      </c>
      <c r="Q50" s="62">
        <v>42</v>
      </c>
      <c r="R50" s="99">
        <v>138</v>
      </c>
      <c r="S50" s="62">
        <v>63</v>
      </c>
      <c r="T50" s="99">
        <v>169</v>
      </c>
      <c r="U50" s="62">
        <v>119</v>
      </c>
      <c r="V50" s="99">
        <v>128</v>
      </c>
      <c r="W50" s="62">
        <v>109</v>
      </c>
      <c r="X50" s="99">
        <v>198</v>
      </c>
      <c r="Y50" s="62">
        <v>151</v>
      </c>
      <c r="Z50" s="99">
        <v>160</v>
      </c>
      <c r="AA50" s="62">
        <v>87</v>
      </c>
      <c r="AB50" s="99">
        <v>176</v>
      </c>
      <c r="AC50" s="62">
        <v>142</v>
      </c>
      <c r="AD50" s="99">
        <v>133</v>
      </c>
      <c r="AE50" s="62">
        <v>118</v>
      </c>
      <c r="AF50" s="99">
        <v>111</v>
      </c>
      <c r="AG50" s="62">
        <v>72</v>
      </c>
      <c r="AH50" s="99">
        <v>209</v>
      </c>
      <c r="AI50" s="62">
        <v>198</v>
      </c>
    </row>
    <row r="51" spans="1:35" ht="18" customHeight="1">
      <c r="A51" s="92">
        <v>46</v>
      </c>
      <c r="B51" s="101" t="s">
        <v>34</v>
      </c>
      <c r="C51" s="98" t="s">
        <v>44</v>
      </c>
      <c r="D51" s="99">
        <v>80</v>
      </c>
      <c r="E51" s="62">
        <v>66</v>
      </c>
      <c r="F51" s="100">
        <v>217</v>
      </c>
      <c r="G51" s="62">
        <v>212</v>
      </c>
      <c r="H51" s="99">
        <v>115</v>
      </c>
      <c r="I51" s="62">
        <v>117</v>
      </c>
      <c r="J51" s="99">
        <v>139</v>
      </c>
      <c r="K51" s="62">
        <v>147</v>
      </c>
      <c r="L51" s="99">
        <v>195</v>
      </c>
      <c r="M51" s="66">
        <v>183</v>
      </c>
      <c r="N51" s="99">
        <v>248</v>
      </c>
      <c r="O51" s="62">
        <v>216</v>
      </c>
      <c r="P51" s="99">
        <v>170</v>
      </c>
      <c r="Q51" s="62">
        <v>120</v>
      </c>
      <c r="R51" s="99">
        <v>260</v>
      </c>
      <c r="S51" s="62">
        <v>184</v>
      </c>
      <c r="T51" s="99">
        <v>345</v>
      </c>
      <c r="U51" s="62">
        <v>364</v>
      </c>
      <c r="V51" s="99">
        <v>232</v>
      </c>
      <c r="W51" s="62">
        <v>222</v>
      </c>
      <c r="X51" s="99">
        <v>377</v>
      </c>
      <c r="Y51" s="62">
        <v>345</v>
      </c>
      <c r="Z51" s="99">
        <v>89</v>
      </c>
      <c r="AA51" s="62">
        <v>72</v>
      </c>
      <c r="AB51" s="99">
        <v>83</v>
      </c>
      <c r="AC51" s="62">
        <v>96</v>
      </c>
      <c r="AD51" s="99">
        <v>103</v>
      </c>
      <c r="AE51" s="62">
        <v>96</v>
      </c>
      <c r="AF51" s="99">
        <v>192</v>
      </c>
      <c r="AG51" s="62">
        <v>165</v>
      </c>
      <c r="AH51" s="99">
        <v>293</v>
      </c>
      <c r="AI51" s="62">
        <v>283</v>
      </c>
    </row>
    <row r="52" spans="1:35" ht="18" customHeight="1">
      <c r="A52" s="92">
        <v>47</v>
      </c>
      <c r="B52" s="101" t="s">
        <v>49</v>
      </c>
      <c r="C52" s="98" t="s">
        <v>44</v>
      </c>
      <c r="D52" s="99">
        <v>16</v>
      </c>
      <c r="E52" s="62">
        <v>17</v>
      </c>
      <c r="F52" s="100">
        <v>117</v>
      </c>
      <c r="G52" s="62">
        <v>127</v>
      </c>
      <c r="H52" s="99">
        <v>64</v>
      </c>
      <c r="I52" s="62">
        <v>67</v>
      </c>
      <c r="J52" s="99">
        <v>18</v>
      </c>
      <c r="K52" s="62">
        <v>25</v>
      </c>
      <c r="L52" s="99">
        <v>159</v>
      </c>
      <c r="M52" s="62">
        <v>152</v>
      </c>
      <c r="N52" s="99">
        <v>164</v>
      </c>
      <c r="O52" s="62">
        <v>161</v>
      </c>
      <c r="P52" s="99">
        <v>102</v>
      </c>
      <c r="Q52" s="62">
        <v>114</v>
      </c>
      <c r="R52" s="99">
        <v>199</v>
      </c>
      <c r="S52" s="62">
        <v>215</v>
      </c>
      <c r="T52" s="99">
        <v>183</v>
      </c>
      <c r="U52" s="62">
        <v>204</v>
      </c>
      <c r="V52" s="99">
        <v>76</v>
      </c>
      <c r="W52" s="62">
        <v>83</v>
      </c>
      <c r="X52" s="99">
        <v>164</v>
      </c>
      <c r="Y52" s="62">
        <v>164</v>
      </c>
      <c r="Z52" s="99">
        <v>26</v>
      </c>
      <c r="AA52" s="62">
        <v>31</v>
      </c>
      <c r="AB52" s="99">
        <v>14</v>
      </c>
      <c r="AC52" s="62">
        <v>22</v>
      </c>
      <c r="AD52" s="99">
        <v>13</v>
      </c>
      <c r="AE52" s="62">
        <v>27</v>
      </c>
      <c r="AF52" s="99">
        <v>92</v>
      </c>
      <c r="AG52" s="62">
        <v>102</v>
      </c>
      <c r="AH52" s="99">
        <v>96</v>
      </c>
      <c r="AI52" s="62">
        <v>118</v>
      </c>
    </row>
    <row r="53" spans="1:35" ht="18" customHeight="1">
      <c r="A53" s="92">
        <v>48</v>
      </c>
      <c r="B53" s="101" t="s">
        <v>99</v>
      </c>
      <c r="C53" s="98" t="s">
        <v>44</v>
      </c>
      <c r="D53" s="99">
        <v>3</v>
      </c>
      <c r="E53" s="62">
        <v>3</v>
      </c>
      <c r="F53" s="100">
        <v>61</v>
      </c>
      <c r="G53" s="62">
        <v>70</v>
      </c>
      <c r="H53" s="99">
        <v>25</v>
      </c>
      <c r="I53" s="62">
        <v>19</v>
      </c>
      <c r="J53" s="99">
        <v>9</v>
      </c>
      <c r="K53" s="66">
        <v>9</v>
      </c>
      <c r="L53" s="99">
        <v>77</v>
      </c>
      <c r="M53" s="95">
        <v>89</v>
      </c>
      <c r="N53" s="99">
        <v>70</v>
      </c>
      <c r="O53" s="62">
        <v>82</v>
      </c>
      <c r="P53" s="99">
        <v>87</v>
      </c>
      <c r="Q53" s="62">
        <v>71</v>
      </c>
      <c r="R53" s="99">
        <v>22</v>
      </c>
      <c r="S53" s="62">
        <v>18</v>
      </c>
      <c r="T53" s="99">
        <v>29</v>
      </c>
      <c r="U53" s="62">
        <v>42</v>
      </c>
      <c r="V53" s="99">
        <v>23</v>
      </c>
      <c r="W53" s="62">
        <v>24</v>
      </c>
      <c r="X53" s="99">
        <v>51</v>
      </c>
      <c r="Y53" s="62">
        <v>55</v>
      </c>
      <c r="Z53" s="99">
        <v>6</v>
      </c>
      <c r="AA53" s="62">
        <v>9</v>
      </c>
      <c r="AB53" s="99">
        <v>1</v>
      </c>
      <c r="AC53" s="62">
        <v>1</v>
      </c>
      <c r="AD53" s="99">
        <v>8</v>
      </c>
      <c r="AE53" s="62">
        <v>8</v>
      </c>
      <c r="AF53" s="99">
        <v>41</v>
      </c>
      <c r="AG53" s="62">
        <v>45</v>
      </c>
      <c r="AH53" s="99">
        <v>24</v>
      </c>
      <c r="AI53" s="62">
        <v>42</v>
      </c>
    </row>
    <row r="54" spans="1:35" ht="18" customHeight="1">
      <c r="A54" s="92">
        <v>49</v>
      </c>
      <c r="B54" s="101" t="s">
        <v>35</v>
      </c>
      <c r="C54" s="98" t="s">
        <v>47</v>
      </c>
      <c r="D54" s="99">
        <v>131.9</v>
      </c>
      <c r="E54" s="62"/>
      <c r="F54" s="100">
        <v>2281.6</v>
      </c>
      <c r="G54" s="62"/>
      <c r="H54" s="99">
        <v>100.2</v>
      </c>
      <c r="I54" s="62"/>
      <c r="J54" s="99">
        <v>1005.6</v>
      </c>
      <c r="K54" s="62"/>
      <c r="L54" s="99">
        <v>2315.4</v>
      </c>
      <c r="M54" s="95"/>
      <c r="N54" s="99">
        <v>8.9</v>
      </c>
      <c r="O54" s="62"/>
      <c r="P54" s="99">
        <v>2004.4</v>
      </c>
      <c r="Q54" s="62"/>
      <c r="R54" s="99">
        <v>18.5</v>
      </c>
      <c r="S54" s="62"/>
      <c r="T54" s="99">
        <v>3168.2</v>
      </c>
      <c r="U54" s="62"/>
      <c r="V54" s="99">
        <v>2497.1</v>
      </c>
      <c r="W54" s="62"/>
      <c r="X54" s="102">
        <v>0.45</v>
      </c>
      <c r="Y54" s="62"/>
      <c r="Z54" s="99">
        <v>7085.7</v>
      </c>
      <c r="AA54" s="62"/>
      <c r="AB54" s="99">
        <v>5191</v>
      </c>
      <c r="AC54" s="62"/>
      <c r="AD54" s="99">
        <v>1440.4</v>
      </c>
      <c r="AE54" s="62"/>
      <c r="AF54" s="99">
        <v>1604.3</v>
      </c>
      <c r="AG54" s="62"/>
      <c r="AH54" s="99">
        <v>12361.4</v>
      </c>
      <c r="AI54" s="62"/>
    </row>
    <row r="55" spans="1:35" ht="18" customHeight="1">
      <c r="A55" s="92">
        <v>50</v>
      </c>
      <c r="B55" s="101" t="s">
        <v>36</v>
      </c>
      <c r="C55" s="98" t="s">
        <v>47</v>
      </c>
      <c r="D55" s="99">
        <v>0</v>
      </c>
      <c r="E55" s="62">
        <v>0</v>
      </c>
      <c r="F55" s="100">
        <v>2062</v>
      </c>
      <c r="G55" s="62">
        <v>1936</v>
      </c>
      <c r="H55" s="99">
        <v>60</v>
      </c>
      <c r="I55" s="62">
        <v>20</v>
      </c>
      <c r="J55" s="99">
        <v>880</v>
      </c>
      <c r="K55" s="62">
        <v>1170.5</v>
      </c>
      <c r="L55" s="99">
        <v>1480</v>
      </c>
      <c r="M55" s="62">
        <v>1685</v>
      </c>
      <c r="N55" s="99">
        <v>0</v>
      </c>
      <c r="O55" s="62">
        <v>0</v>
      </c>
      <c r="P55" s="99">
        <v>1896.5</v>
      </c>
      <c r="Q55" s="62">
        <v>1336</v>
      </c>
      <c r="R55" s="99">
        <v>0</v>
      </c>
      <c r="S55" s="62">
        <v>170</v>
      </c>
      <c r="T55" s="99">
        <v>2875.2</v>
      </c>
      <c r="U55" s="62">
        <v>2524.8000000000002</v>
      </c>
      <c r="V55" s="99">
        <v>2449.4</v>
      </c>
      <c r="W55" s="62">
        <v>3736.5</v>
      </c>
      <c r="X55" s="99">
        <v>0</v>
      </c>
      <c r="Y55" s="62">
        <v>0</v>
      </c>
      <c r="Z55" s="99">
        <v>6326.7</v>
      </c>
      <c r="AA55" s="62">
        <v>6298</v>
      </c>
      <c r="AB55" s="99">
        <v>5143</v>
      </c>
      <c r="AC55" s="62">
        <v>5178</v>
      </c>
      <c r="AD55" s="99">
        <v>1312.6</v>
      </c>
      <c r="AE55" s="62">
        <v>1433.5</v>
      </c>
      <c r="AF55" s="99">
        <v>1600</v>
      </c>
      <c r="AG55" s="62">
        <v>1651.5</v>
      </c>
      <c r="AH55" s="99">
        <v>11628</v>
      </c>
      <c r="AI55" s="62">
        <v>10512</v>
      </c>
    </row>
    <row r="56" spans="1:35" ht="18" customHeight="1">
      <c r="A56" s="92">
        <v>51</v>
      </c>
      <c r="B56" s="101" t="s">
        <v>37</v>
      </c>
      <c r="C56" s="98" t="s">
        <v>47</v>
      </c>
      <c r="D56" s="99">
        <v>80</v>
      </c>
      <c r="E56" s="62">
        <v>80.3</v>
      </c>
      <c r="F56" s="100">
        <v>14.5</v>
      </c>
      <c r="G56" s="62">
        <v>11.9</v>
      </c>
      <c r="H56" s="99">
        <v>0</v>
      </c>
      <c r="I56" s="62">
        <v>4.3</v>
      </c>
      <c r="J56" s="99">
        <v>24</v>
      </c>
      <c r="K56" s="62">
        <v>46.7</v>
      </c>
      <c r="L56" s="99">
        <v>14</v>
      </c>
      <c r="M56" s="62">
        <v>17.5</v>
      </c>
      <c r="N56" s="99">
        <v>2.7</v>
      </c>
      <c r="O56" s="62">
        <v>3</v>
      </c>
      <c r="P56" s="99">
        <v>18</v>
      </c>
      <c r="Q56" s="62">
        <v>16</v>
      </c>
      <c r="R56" s="99">
        <v>11</v>
      </c>
      <c r="S56" s="62">
        <v>9</v>
      </c>
      <c r="T56" s="99">
        <v>25.5</v>
      </c>
      <c r="U56" s="62">
        <v>36</v>
      </c>
      <c r="V56" s="99">
        <v>4.5999999999999996</v>
      </c>
      <c r="W56" s="62">
        <v>4.8</v>
      </c>
      <c r="X56" s="99">
        <v>0.4</v>
      </c>
      <c r="Y56" s="62">
        <v>0</v>
      </c>
      <c r="Z56" s="99">
        <v>125</v>
      </c>
      <c r="AA56" s="62">
        <v>87</v>
      </c>
      <c r="AB56" s="99">
        <v>30</v>
      </c>
      <c r="AC56" s="62">
        <v>33.1</v>
      </c>
      <c r="AD56" s="99">
        <v>28.4</v>
      </c>
      <c r="AE56" s="62">
        <v>51.9</v>
      </c>
      <c r="AF56" s="99">
        <v>3.8</v>
      </c>
      <c r="AG56" s="62">
        <v>3</v>
      </c>
      <c r="AH56" s="99">
        <v>99.3</v>
      </c>
      <c r="AI56" s="62">
        <v>119.8</v>
      </c>
    </row>
    <row r="57" spans="1:35" ht="18" customHeight="1">
      <c r="A57" s="92">
        <v>52</v>
      </c>
      <c r="B57" s="101" t="s">
        <v>38</v>
      </c>
      <c r="C57" s="98" t="s">
        <v>47</v>
      </c>
      <c r="D57" s="99">
        <v>51.9</v>
      </c>
      <c r="E57" s="62">
        <v>53.1</v>
      </c>
      <c r="F57" s="100">
        <v>5.08</v>
      </c>
      <c r="G57" s="62">
        <v>4.97</v>
      </c>
      <c r="H57" s="99">
        <v>0.2</v>
      </c>
      <c r="I57" s="62">
        <v>5.18</v>
      </c>
      <c r="J57" s="99">
        <v>16.5</v>
      </c>
      <c r="K57" s="62">
        <v>9</v>
      </c>
      <c r="L57" s="99">
        <v>8.4</v>
      </c>
      <c r="M57" s="62">
        <v>9.4</v>
      </c>
      <c r="N57" s="99">
        <v>4.9000000000000004</v>
      </c>
      <c r="O57" s="62">
        <v>1</v>
      </c>
      <c r="P57" s="99">
        <v>10</v>
      </c>
      <c r="Q57" s="62">
        <v>10</v>
      </c>
      <c r="R57" s="99">
        <v>7.5</v>
      </c>
      <c r="S57" s="62">
        <v>5.2</v>
      </c>
      <c r="T57" s="99">
        <v>25</v>
      </c>
      <c r="U57" s="62">
        <v>30.5</v>
      </c>
      <c r="V57" s="99">
        <v>3.16</v>
      </c>
      <c r="W57" s="62">
        <v>2.1070000000000002</v>
      </c>
      <c r="X57" s="99">
        <v>0.05</v>
      </c>
      <c r="Y57" s="62">
        <v>0</v>
      </c>
      <c r="Z57" s="99">
        <v>42</v>
      </c>
      <c r="AA57" s="62">
        <v>35</v>
      </c>
      <c r="AB57" s="99">
        <v>18</v>
      </c>
      <c r="AC57" s="62">
        <v>20</v>
      </c>
      <c r="AD57" s="99">
        <v>13.4</v>
      </c>
      <c r="AE57" s="62">
        <v>16.8</v>
      </c>
      <c r="AF57" s="99">
        <v>0.5</v>
      </c>
      <c r="AG57" s="62">
        <v>1.5</v>
      </c>
      <c r="AH57" s="99">
        <v>64.099999999999994</v>
      </c>
      <c r="AI57" s="62">
        <v>59.01</v>
      </c>
    </row>
    <row r="58" spans="1:35" ht="18" customHeight="1">
      <c r="A58" s="92">
        <v>53</v>
      </c>
      <c r="B58" s="101" t="s">
        <v>40</v>
      </c>
      <c r="C58" s="98" t="s">
        <v>48</v>
      </c>
      <c r="D58" s="99">
        <v>1611.6</v>
      </c>
      <c r="E58" s="62"/>
      <c r="F58" s="100">
        <v>2041.6</v>
      </c>
      <c r="G58" s="62"/>
      <c r="H58" s="99">
        <v>49.6</v>
      </c>
      <c r="I58" s="62"/>
      <c r="J58" s="99">
        <v>1606.1</v>
      </c>
      <c r="K58" s="62"/>
      <c r="L58" s="99">
        <v>1537</v>
      </c>
      <c r="M58" s="62"/>
      <c r="N58" s="99">
        <v>10.097</v>
      </c>
      <c r="O58" s="62"/>
      <c r="P58" s="99">
        <v>1644</v>
      </c>
      <c r="Q58" s="62"/>
      <c r="R58" s="99">
        <v>92.16</v>
      </c>
      <c r="S58" s="62"/>
      <c r="T58" s="99">
        <v>2296.5</v>
      </c>
      <c r="U58" s="62"/>
      <c r="V58" s="99">
        <v>2152.6999999999998</v>
      </c>
      <c r="W58" s="62"/>
      <c r="X58" s="102">
        <v>0.48499999999999999</v>
      </c>
      <c r="Y58" s="62"/>
      <c r="Z58" s="99">
        <v>6886</v>
      </c>
      <c r="AA58" s="62"/>
      <c r="AB58" s="99">
        <v>5056.5</v>
      </c>
      <c r="AC58" s="62"/>
      <c r="AD58" s="99">
        <v>2526.3000000000002</v>
      </c>
      <c r="AE58" s="62"/>
      <c r="AF58" s="99">
        <v>1177.3</v>
      </c>
      <c r="AG58" s="62"/>
      <c r="AH58" s="99">
        <v>8621</v>
      </c>
      <c r="AI58" s="62"/>
    </row>
    <row r="59" spans="1:35" ht="18" customHeight="1">
      <c r="A59" s="92">
        <v>54</v>
      </c>
      <c r="B59" s="101" t="s">
        <v>36</v>
      </c>
      <c r="C59" s="98" t="s">
        <v>48</v>
      </c>
      <c r="D59" s="99">
        <v>0</v>
      </c>
      <c r="E59" s="62">
        <v>0</v>
      </c>
      <c r="F59" s="100">
        <v>1689.3</v>
      </c>
      <c r="G59" s="62">
        <v>3657.3</v>
      </c>
      <c r="H59" s="99">
        <v>35</v>
      </c>
      <c r="I59" s="62">
        <v>0</v>
      </c>
      <c r="J59" s="99">
        <v>1026</v>
      </c>
      <c r="K59" s="62">
        <v>2206</v>
      </c>
      <c r="L59" s="99">
        <v>1100</v>
      </c>
      <c r="M59" s="62">
        <v>2666</v>
      </c>
      <c r="N59" s="99">
        <v>0</v>
      </c>
      <c r="O59" s="62">
        <v>0</v>
      </c>
      <c r="P59" s="99">
        <v>1352</v>
      </c>
      <c r="Q59" s="62">
        <v>1463</v>
      </c>
      <c r="R59" s="99">
        <v>0</v>
      </c>
      <c r="S59" s="62">
        <v>200</v>
      </c>
      <c r="T59" s="99">
        <v>1479</v>
      </c>
      <c r="U59" s="62">
        <v>3392.5</v>
      </c>
      <c r="V59" s="99">
        <v>2087</v>
      </c>
      <c r="W59" s="62">
        <v>3700.7</v>
      </c>
      <c r="X59" s="99">
        <v>0</v>
      </c>
      <c r="Y59" s="62">
        <v>0</v>
      </c>
      <c r="Z59" s="99">
        <v>5130</v>
      </c>
      <c r="AA59" s="62">
        <v>8502</v>
      </c>
      <c r="AB59" s="99">
        <v>4570.5</v>
      </c>
      <c r="AC59" s="62">
        <v>9026</v>
      </c>
      <c r="AD59" s="99">
        <v>2034.4</v>
      </c>
      <c r="AE59" s="62">
        <v>1858.4</v>
      </c>
      <c r="AF59" s="99">
        <v>1164</v>
      </c>
      <c r="AG59" s="62">
        <v>2490</v>
      </c>
      <c r="AH59" s="99">
        <v>7293.9</v>
      </c>
      <c r="AI59" s="62">
        <v>14548.5</v>
      </c>
    </row>
    <row r="60" spans="1:35" ht="18" customHeight="1">
      <c r="A60" s="92">
        <v>55</v>
      </c>
      <c r="B60" s="101" t="s">
        <v>37</v>
      </c>
      <c r="C60" s="98" t="s">
        <v>48</v>
      </c>
      <c r="D60" s="99">
        <v>960.9</v>
      </c>
      <c r="E60" s="62">
        <v>260</v>
      </c>
      <c r="F60" s="100">
        <v>179</v>
      </c>
      <c r="G60" s="62">
        <v>84</v>
      </c>
      <c r="H60" s="99">
        <v>0</v>
      </c>
      <c r="I60" s="62">
        <v>2.5</v>
      </c>
      <c r="J60" s="99">
        <v>342</v>
      </c>
      <c r="K60" s="62">
        <v>610.29999999999995</v>
      </c>
      <c r="L60" s="99">
        <v>145</v>
      </c>
      <c r="M60" s="62">
        <v>68.8</v>
      </c>
      <c r="N60" s="99">
        <v>8.44</v>
      </c>
      <c r="O60" s="62">
        <v>2.5299999999999998</v>
      </c>
      <c r="P60" s="99">
        <v>168</v>
      </c>
      <c r="Q60" s="62">
        <v>145</v>
      </c>
      <c r="R60" s="99">
        <v>66.8</v>
      </c>
      <c r="S60" s="62">
        <v>72</v>
      </c>
      <c r="T60" s="99">
        <v>420</v>
      </c>
      <c r="U60" s="62">
        <v>580</v>
      </c>
      <c r="V60" s="99">
        <v>25.07</v>
      </c>
      <c r="W60" s="62">
        <v>42.8</v>
      </c>
      <c r="X60" s="102">
        <v>0.435</v>
      </c>
      <c r="Y60" s="62">
        <v>0</v>
      </c>
      <c r="Z60" s="99">
        <v>1000</v>
      </c>
      <c r="AA60" s="62">
        <v>520</v>
      </c>
      <c r="AB60" s="99">
        <v>330</v>
      </c>
      <c r="AC60" s="62">
        <v>156.5</v>
      </c>
      <c r="AD60" s="99">
        <v>328.1</v>
      </c>
      <c r="AE60" s="62">
        <v>509.6</v>
      </c>
      <c r="AF60" s="99">
        <v>11.1</v>
      </c>
      <c r="AG60" s="62">
        <v>16</v>
      </c>
      <c r="AH60" s="99">
        <v>1140</v>
      </c>
      <c r="AI60" s="62">
        <v>1920</v>
      </c>
    </row>
    <row r="61" spans="1:35" ht="18" customHeight="1">
      <c r="A61" s="92">
        <v>56</v>
      </c>
      <c r="B61" s="101" t="s">
        <v>38</v>
      </c>
      <c r="C61" s="98" t="s">
        <v>48</v>
      </c>
      <c r="D61" s="99">
        <v>650.70000000000005</v>
      </c>
      <c r="E61" s="62">
        <v>141.30000000000001</v>
      </c>
      <c r="F61" s="100">
        <v>93.3</v>
      </c>
      <c r="G61" s="62">
        <v>47</v>
      </c>
      <c r="H61" s="99">
        <v>9.9000000000000005E-2</v>
      </c>
      <c r="I61" s="62">
        <v>2.67</v>
      </c>
      <c r="J61" s="99">
        <v>108.1</v>
      </c>
      <c r="K61" s="62">
        <v>43.5</v>
      </c>
      <c r="L61" s="99">
        <v>76</v>
      </c>
      <c r="M61" s="62">
        <v>57.5</v>
      </c>
      <c r="N61" s="99">
        <v>1.7</v>
      </c>
      <c r="O61" s="62">
        <v>1.0900000000000001</v>
      </c>
      <c r="P61" s="99">
        <v>74</v>
      </c>
      <c r="Q61" s="62">
        <v>70.2</v>
      </c>
      <c r="R61" s="99">
        <v>25.4</v>
      </c>
      <c r="S61" s="62">
        <v>20.9</v>
      </c>
      <c r="T61" s="99">
        <v>312.5</v>
      </c>
      <c r="U61" s="62">
        <v>395.4</v>
      </c>
      <c r="V61" s="99">
        <v>0.7</v>
      </c>
      <c r="W61" s="62">
        <v>21.9</v>
      </c>
      <c r="X61" s="99">
        <v>0.05</v>
      </c>
      <c r="Y61" s="62">
        <v>0</v>
      </c>
      <c r="Z61" s="99">
        <v>420</v>
      </c>
      <c r="AA61" s="62">
        <v>320</v>
      </c>
      <c r="AB61" s="99">
        <v>156</v>
      </c>
      <c r="AC61" s="62">
        <v>120</v>
      </c>
      <c r="AD61" s="99">
        <v>68.7</v>
      </c>
      <c r="AE61" s="62">
        <v>87.57</v>
      </c>
      <c r="AF61" s="99">
        <v>2.2000000000000002</v>
      </c>
      <c r="AG61" s="62">
        <v>4.8</v>
      </c>
      <c r="AH61" s="99">
        <v>137.1</v>
      </c>
      <c r="AI61" s="62">
        <v>392.6</v>
      </c>
    </row>
    <row r="62" spans="1:35" ht="18" customHeight="1">
      <c r="A62" s="92">
        <v>57</v>
      </c>
      <c r="B62" s="101" t="s">
        <v>39</v>
      </c>
      <c r="C62" s="98" t="s">
        <v>48</v>
      </c>
      <c r="D62" s="99">
        <v>4500</v>
      </c>
      <c r="E62" s="62">
        <v>4500</v>
      </c>
      <c r="F62" s="100">
        <v>4500</v>
      </c>
      <c r="G62" s="62">
        <v>5400</v>
      </c>
      <c r="H62" s="99">
        <v>4200</v>
      </c>
      <c r="I62" s="62">
        <v>2023</v>
      </c>
      <c r="J62" s="99">
        <v>4336</v>
      </c>
      <c r="K62" s="62">
        <v>4818</v>
      </c>
      <c r="L62" s="99">
        <v>3500</v>
      </c>
      <c r="M62" s="62">
        <v>3840</v>
      </c>
      <c r="N62" s="99">
        <v>754.5</v>
      </c>
      <c r="O62" s="62">
        <v>882</v>
      </c>
      <c r="P62" s="99">
        <v>1231.5</v>
      </c>
      <c r="Q62" s="62">
        <v>1798</v>
      </c>
      <c r="R62" s="99">
        <v>1920</v>
      </c>
      <c r="S62" s="62">
        <v>2460</v>
      </c>
      <c r="T62" s="99">
        <v>4702</v>
      </c>
      <c r="U62" s="62">
        <v>4725</v>
      </c>
      <c r="V62" s="99">
        <v>845.1</v>
      </c>
      <c r="W62" s="62">
        <v>1215</v>
      </c>
      <c r="X62" s="99">
        <v>2050</v>
      </c>
      <c r="Y62" s="62">
        <v>2773</v>
      </c>
      <c r="Z62" s="99">
        <v>8700</v>
      </c>
      <c r="AA62" s="62">
        <v>9350</v>
      </c>
      <c r="AB62" s="99">
        <v>17200</v>
      </c>
      <c r="AC62" s="62">
        <v>29300</v>
      </c>
      <c r="AD62" s="99">
        <v>9500</v>
      </c>
      <c r="AE62" s="62">
        <v>9500</v>
      </c>
      <c r="AF62" s="99">
        <v>2500</v>
      </c>
      <c r="AG62" s="62">
        <v>2687</v>
      </c>
      <c r="AH62" s="99">
        <v>16130</v>
      </c>
      <c r="AI62" s="62">
        <v>16500</v>
      </c>
    </row>
    <row r="65" spans="1:35" s="107" customFormat="1" ht="15" customHeight="1">
      <c r="A65" s="106" t="s">
        <v>216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</row>
    <row r="67" spans="1:35" s="82" customFormat="1" ht="14.25">
      <c r="A67" s="80"/>
      <c r="B67" s="81" t="s">
        <v>218</v>
      </c>
      <c r="C67" s="80"/>
      <c r="D67" s="81"/>
      <c r="E67" s="81"/>
      <c r="F67" s="81"/>
      <c r="G67" s="81"/>
      <c r="H67" s="81"/>
      <c r="I67" s="81"/>
      <c r="J67" s="81"/>
      <c r="K67" s="81"/>
      <c r="L67" s="81"/>
      <c r="M67" s="81"/>
      <c r="P67" s="81"/>
      <c r="Q67" s="81"/>
      <c r="R67" s="81"/>
      <c r="X67" s="81"/>
      <c r="Y67" s="81"/>
      <c r="Z67" s="81"/>
      <c r="AD67" s="81"/>
      <c r="AE67" s="81"/>
      <c r="AF67" s="81"/>
    </row>
    <row r="68" spans="1:35" s="82" customFormat="1" ht="14.25">
      <c r="A68" s="80"/>
      <c r="B68" s="81"/>
      <c r="C68" s="80"/>
      <c r="D68" s="81"/>
      <c r="E68" s="81"/>
      <c r="F68" s="81"/>
      <c r="G68" s="81"/>
      <c r="H68" s="81"/>
      <c r="I68" s="81"/>
      <c r="J68" s="81"/>
      <c r="K68" s="81"/>
      <c r="L68" s="81"/>
      <c r="M68" s="81"/>
      <c r="P68" s="81"/>
      <c r="Q68" s="81"/>
      <c r="R68" s="81"/>
      <c r="X68" s="81"/>
      <c r="Y68" s="81"/>
      <c r="Z68" s="81"/>
      <c r="AD68" s="81"/>
      <c r="AE68" s="81"/>
      <c r="AF68" s="81"/>
    </row>
    <row r="69" spans="1:35" s="82" customFormat="1" ht="14.25">
      <c r="A69" s="80"/>
      <c r="B69" s="81" t="s">
        <v>217</v>
      </c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P69" s="81"/>
      <c r="Q69" s="81"/>
      <c r="R69" s="81"/>
      <c r="X69" s="81"/>
      <c r="Y69" s="81"/>
      <c r="Z69" s="81"/>
      <c r="AD69" s="81"/>
      <c r="AE69" s="81"/>
      <c r="AF69" s="81"/>
    </row>
    <row r="70" spans="1:35" s="82" customFormat="1" ht="14.25">
      <c r="A70" s="80"/>
      <c r="B70" s="81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P70" s="81"/>
      <c r="Q70" s="81"/>
      <c r="R70" s="81"/>
      <c r="X70" s="81"/>
      <c r="Y70" s="81"/>
      <c r="Z70" s="81"/>
      <c r="AD70" s="81"/>
      <c r="AE70" s="81"/>
      <c r="AF70" s="81"/>
    </row>
    <row r="71" spans="1:35" s="82" customFormat="1" ht="14.25">
      <c r="A71" s="80"/>
      <c r="B71" s="83" t="s">
        <v>219</v>
      </c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P71" s="81"/>
      <c r="Q71" s="81"/>
      <c r="R71" s="81"/>
      <c r="X71" s="81"/>
      <c r="Y71" s="81"/>
      <c r="Z71" s="81"/>
      <c r="AD71" s="81"/>
      <c r="AE71" s="81"/>
      <c r="AF71" s="81"/>
    </row>
    <row r="72" spans="1:35" s="82" customFormat="1" ht="14.25">
      <c r="A72" s="80"/>
      <c r="B72" s="83"/>
      <c r="C72" s="80"/>
      <c r="D72" s="81"/>
      <c r="E72" s="81"/>
      <c r="F72" s="81"/>
      <c r="G72" s="81"/>
      <c r="H72" s="81"/>
      <c r="I72" s="81"/>
      <c r="J72" s="81"/>
      <c r="K72" s="81"/>
      <c r="L72" s="81"/>
      <c r="M72" s="81"/>
    </row>
  </sheetData>
  <mergeCells count="72">
    <mergeCell ref="A2:I2"/>
    <mergeCell ref="J2:O2"/>
    <mergeCell ref="P2:U2"/>
    <mergeCell ref="X2:AC2"/>
    <mergeCell ref="AD2:AI2"/>
    <mergeCell ref="B4:C4"/>
    <mergeCell ref="T3:U3"/>
    <mergeCell ref="V3:W3"/>
    <mergeCell ref="X3:Y3"/>
    <mergeCell ref="Z3:AA3"/>
    <mergeCell ref="J3:K3"/>
    <mergeCell ref="L3:M3"/>
    <mergeCell ref="N3:O3"/>
    <mergeCell ref="P3:Q3"/>
    <mergeCell ref="R3:S3"/>
    <mergeCell ref="B3:C3"/>
    <mergeCell ref="D3:E3"/>
    <mergeCell ref="F3:G3"/>
    <mergeCell ref="H3:I3"/>
    <mergeCell ref="D6:E6"/>
    <mergeCell ref="F6:G6"/>
    <mergeCell ref="H6:I6"/>
    <mergeCell ref="J6:K6"/>
    <mergeCell ref="L6:M6"/>
    <mergeCell ref="D5:AI5"/>
    <mergeCell ref="AD3:AE3"/>
    <mergeCell ref="AF3:AG3"/>
    <mergeCell ref="AH3:AI3"/>
    <mergeCell ref="AB3:AC3"/>
    <mergeCell ref="AH6:AI6"/>
    <mergeCell ref="L7:M7"/>
    <mergeCell ref="N6:O6"/>
    <mergeCell ref="P6:Q6"/>
    <mergeCell ref="R6:S6"/>
    <mergeCell ref="T6:U6"/>
    <mergeCell ref="V6:W6"/>
    <mergeCell ref="X6:Y6"/>
    <mergeCell ref="J7:K7"/>
    <mergeCell ref="Z6:AA6"/>
    <mergeCell ref="AB6:AC6"/>
    <mergeCell ref="AD6:AE6"/>
    <mergeCell ref="AF6:AG6"/>
    <mergeCell ref="AH8:AI8"/>
    <mergeCell ref="AH7:AI7"/>
    <mergeCell ref="D8:E8"/>
    <mergeCell ref="F8:G8"/>
    <mergeCell ref="H8:I8"/>
    <mergeCell ref="J8:K8"/>
    <mergeCell ref="L8:M8"/>
    <mergeCell ref="N7:O7"/>
    <mergeCell ref="P7:Q7"/>
    <mergeCell ref="R7:S7"/>
    <mergeCell ref="T7:U7"/>
    <mergeCell ref="V7:W7"/>
    <mergeCell ref="X7:Y7"/>
    <mergeCell ref="D7:E7"/>
    <mergeCell ref="F7:G7"/>
    <mergeCell ref="H7:I7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Z8:AA8"/>
    <mergeCell ref="AB8:AC8"/>
    <mergeCell ref="AD8:AE8"/>
    <mergeCell ref="AF8:AG8"/>
  </mergeCells>
  <pageMargins left="0.22" right="0.2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75"/>
  <sheetViews>
    <sheetView zoomScaleNormal="100" workbookViewId="0">
      <selection activeCell="O31" sqref="O31"/>
    </sheetView>
  </sheetViews>
  <sheetFormatPr defaultRowHeight="12.75"/>
  <cols>
    <col min="1" max="1" width="4.140625" style="30" customWidth="1"/>
    <col min="2" max="2" width="34" style="25" customWidth="1"/>
    <col min="3" max="3" width="8.140625" style="30" customWidth="1"/>
    <col min="4" max="4" width="7.5703125" style="29" bestFit="1" customWidth="1"/>
    <col min="5" max="6" width="8.140625" style="29" bestFit="1" customWidth="1"/>
    <col min="7" max="7" width="8" style="29" customWidth="1"/>
    <col min="8" max="8" width="8.28515625" style="29" customWidth="1"/>
    <col min="9" max="16384" width="9.140625" style="29"/>
  </cols>
  <sheetData>
    <row r="1" spans="1:12" ht="24.75" customHeight="1">
      <c r="A1" s="166" t="s">
        <v>297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2" ht="19.5" customHeight="1">
      <c r="A2" s="114" t="s">
        <v>0</v>
      </c>
      <c r="B2" s="114" t="s">
        <v>224</v>
      </c>
      <c r="C2" s="114" t="s">
        <v>309</v>
      </c>
      <c r="D2" s="112" t="s">
        <v>117</v>
      </c>
      <c r="E2" s="112" t="s">
        <v>118</v>
      </c>
      <c r="F2" s="112" t="s">
        <v>119</v>
      </c>
      <c r="G2" s="112" t="s">
        <v>190</v>
      </c>
      <c r="H2" s="112" t="s">
        <v>191</v>
      </c>
      <c r="I2" s="112" t="s">
        <v>220</v>
      </c>
      <c r="J2" s="112" t="s">
        <v>221</v>
      </c>
      <c r="K2" s="112" t="s">
        <v>222</v>
      </c>
    </row>
    <row r="3" spans="1:12">
      <c r="A3" s="111">
        <v>1</v>
      </c>
      <c r="B3" s="113" t="s">
        <v>225</v>
      </c>
      <c r="C3" s="111" t="s">
        <v>57</v>
      </c>
      <c r="D3" s="165">
        <v>1938</v>
      </c>
      <c r="E3" s="165"/>
      <c r="F3" s="165"/>
      <c r="G3" s="165"/>
      <c r="H3" s="165"/>
      <c r="I3" s="165"/>
      <c r="J3" s="165"/>
      <c r="K3" s="165"/>
    </row>
    <row r="4" spans="1:12">
      <c r="A4" s="111">
        <v>2</v>
      </c>
      <c r="B4" s="113" t="s">
        <v>226</v>
      </c>
      <c r="C4" s="111" t="s">
        <v>57</v>
      </c>
      <c r="D4" s="165">
        <v>5</v>
      </c>
      <c r="E4" s="165"/>
      <c r="F4" s="165">
        <v>6</v>
      </c>
      <c r="G4" s="165"/>
      <c r="H4" s="165"/>
      <c r="I4" s="165"/>
      <c r="J4" s="165"/>
      <c r="K4" s="165"/>
      <c r="L4" s="108"/>
    </row>
    <row r="5" spans="1:12">
      <c r="A5" s="111">
        <v>3</v>
      </c>
      <c r="B5" s="113" t="s">
        <v>227</v>
      </c>
      <c r="C5" s="111" t="s">
        <v>293</v>
      </c>
      <c r="D5" s="165">
        <v>100</v>
      </c>
      <c r="E5" s="165"/>
      <c r="F5" s="165"/>
      <c r="G5" s="165"/>
      <c r="H5" s="165"/>
      <c r="I5" s="165"/>
      <c r="J5" s="165"/>
      <c r="K5" s="165"/>
    </row>
    <row r="6" spans="1:12">
      <c r="A6" s="111">
        <v>4</v>
      </c>
      <c r="B6" s="115" t="s">
        <v>228</v>
      </c>
      <c r="C6" s="111" t="s">
        <v>57</v>
      </c>
      <c r="D6" s="116">
        <v>12450</v>
      </c>
      <c r="E6" s="116">
        <v>12519</v>
      </c>
      <c r="F6" s="116">
        <v>12010</v>
      </c>
      <c r="G6" s="116">
        <v>12402</v>
      </c>
      <c r="H6" s="116">
        <f>H7+H8</f>
        <v>12234</v>
      </c>
      <c r="I6" s="117">
        <v>12512</v>
      </c>
      <c r="J6" s="117">
        <v>12616</v>
      </c>
      <c r="K6" s="117">
        <v>12582</v>
      </c>
    </row>
    <row r="7" spans="1:12">
      <c r="A7" s="111">
        <v>5</v>
      </c>
      <c r="B7" s="113" t="s">
        <v>229</v>
      </c>
      <c r="C7" s="111" t="s">
        <v>57</v>
      </c>
      <c r="D7" s="116">
        <v>6042</v>
      </c>
      <c r="E7" s="116">
        <v>6146</v>
      </c>
      <c r="F7" s="116">
        <v>5852</v>
      </c>
      <c r="G7" s="116">
        <v>6100</v>
      </c>
      <c r="H7" s="116">
        <v>6014</v>
      </c>
      <c r="I7" s="117">
        <v>6104</v>
      </c>
      <c r="J7" s="117">
        <v>6125</v>
      </c>
      <c r="K7" s="117">
        <v>6160</v>
      </c>
    </row>
    <row r="8" spans="1:12">
      <c r="A8" s="111">
        <v>6</v>
      </c>
      <c r="B8" s="113" t="s">
        <v>298</v>
      </c>
      <c r="C8" s="111" t="s">
        <v>57</v>
      </c>
      <c r="D8" s="116">
        <v>6408</v>
      </c>
      <c r="E8" s="116">
        <v>6373</v>
      </c>
      <c r="F8" s="116">
        <v>6158</v>
      </c>
      <c r="G8" s="116">
        <v>6302</v>
      </c>
      <c r="H8" s="116">
        <v>6220</v>
      </c>
      <c r="I8" s="116">
        <v>6408</v>
      </c>
      <c r="J8" s="116">
        <v>6491</v>
      </c>
      <c r="K8" s="116">
        <v>6422</v>
      </c>
    </row>
    <row r="9" spans="1:12">
      <c r="A9" s="111">
        <v>7</v>
      </c>
      <c r="B9" s="113" t="s">
        <v>232</v>
      </c>
      <c r="C9" s="111" t="s">
        <v>214</v>
      </c>
      <c r="D9" s="118">
        <v>124.5</v>
      </c>
      <c r="E9" s="118">
        <v>125.19</v>
      </c>
      <c r="F9" s="118">
        <v>120.1</v>
      </c>
      <c r="G9" s="118">
        <v>121</v>
      </c>
      <c r="H9" s="118">
        <v>122.3</v>
      </c>
      <c r="I9" s="116">
        <f>I6/$D$5</f>
        <v>125.12</v>
      </c>
      <c r="J9" s="116">
        <f t="shared" ref="J9:K9" si="0">J6/$D$5</f>
        <v>126.16</v>
      </c>
      <c r="K9" s="116">
        <f t="shared" si="0"/>
        <v>125.82</v>
      </c>
    </row>
    <row r="10" spans="1:12">
      <c r="A10" s="111">
        <v>8</v>
      </c>
      <c r="B10" s="113" t="s">
        <v>299</v>
      </c>
      <c r="C10" s="111" t="s">
        <v>57</v>
      </c>
      <c r="D10" s="116">
        <v>3806</v>
      </c>
      <c r="E10" s="116">
        <v>3989</v>
      </c>
      <c r="F10" s="116">
        <v>3784</v>
      </c>
      <c r="G10" s="116">
        <v>3811</v>
      </c>
      <c r="H10" s="116">
        <v>3953</v>
      </c>
      <c r="I10" s="116">
        <v>4192</v>
      </c>
      <c r="J10" s="116">
        <v>4248</v>
      </c>
      <c r="K10" s="116">
        <v>4349</v>
      </c>
    </row>
    <row r="11" spans="1:12">
      <c r="A11" s="111">
        <v>9</v>
      </c>
      <c r="B11" s="113" t="s">
        <v>234</v>
      </c>
      <c r="C11" s="111" t="s">
        <v>57</v>
      </c>
      <c r="D11" s="116">
        <v>11702</v>
      </c>
      <c r="E11" s="116">
        <v>12519</v>
      </c>
      <c r="F11" s="116">
        <v>12010</v>
      </c>
      <c r="G11" s="116">
        <v>11552</v>
      </c>
      <c r="H11" s="116">
        <v>12234</v>
      </c>
      <c r="I11" s="116">
        <v>12512</v>
      </c>
      <c r="J11" s="116">
        <v>12616</v>
      </c>
      <c r="K11" s="116">
        <v>12582</v>
      </c>
    </row>
    <row r="12" spans="1:12">
      <c r="A12" s="111">
        <v>10</v>
      </c>
      <c r="B12" s="113" t="s">
        <v>235</v>
      </c>
      <c r="C12" s="111" t="s">
        <v>57</v>
      </c>
      <c r="D12" s="116">
        <v>748</v>
      </c>
      <c r="E12" s="116">
        <v>0</v>
      </c>
      <c r="F12" s="116">
        <v>0</v>
      </c>
      <c r="G12" s="116">
        <v>850</v>
      </c>
      <c r="H12" s="116">
        <v>0</v>
      </c>
      <c r="I12" s="116">
        <v>0</v>
      </c>
      <c r="J12" s="116">
        <v>0</v>
      </c>
      <c r="K12" s="116">
        <v>0</v>
      </c>
    </row>
    <row r="13" spans="1:12">
      <c r="A13" s="111">
        <v>11</v>
      </c>
      <c r="B13" s="113" t="s">
        <v>300</v>
      </c>
      <c r="C13" s="111" t="s">
        <v>57</v>
      </c>
      <c r="D13" s="116">
        <v>3356</v>
      </c>
      <c r="E13" s="116">
        <v>3338</v>
      </c>
      <c r="F13" s="116">
        <v>3434</v>
      </c>
      <c r="G13" s="116">
        <v>3518</v>
      </c>
      <c r="H13" s="116">
        <v>3573</v>
      </c>
      <c r="I13" s="116">
        <v>3567</v>
      </c>
      <c r="J13" s="116">
        <v>3635</v>
      </c>
      <c r="K13" s="116">
        <v>3666</v>
      </c>
    </row>
    <row r="14" spans="1:12">
      <c r="A14" s="111">
        <v>12</v>
      </c>
      <c r="B14" s="113" t="s">
        <v>237</v>
      </c>
      <c r="C14" s="111" t="s">
        <v>57</v>
      </c>
      <c r="D14" s="116">
        <v>3028</v>
      </c>
      <c r="E14" s="116">
        <v>3338</v>
      </c>
      <c r="F14" s="116">
        <v>3434</v>
      </c>
      <c r="G14" s="116">
        <v>3265</v>
      </c>
      <c r="H14" s="116">
        <v>3573</v>
      </c>
      <c r="I14" s="116">
        <v>3567</v>
      </c>
      <c r="J14" s="116">
        <v>3635</v>
      </c>
      <c r="K14" s="116">
        <v>3666</v>
      </c>
    </row>
    <row r="15" spans="1:12">
      <c r="A15" s="111">
        <v>13</v>
      </c>
      <c r="B15" s="113" t="s">
        <v>301</v>
      </c>
      <c r="C15" s="111" t="s">
        <v>57</v>
      </c>
      <c r="D15" s="116">
        <v>328</v>
      </c>
      <c r="E15" s="116">
        <v>0</v>
      </c>
      <c r="F15" s="116">
        <v>0</v>
      </c>
      <c r="G15" s="116">
        <v>253</v>
      </c>
      <c r="H15" s="116">
        <v>0</v>
      </c>
      <c r="I15" s="116">
        <v>0</v>
      </c>
      <c r="J15" s="116">
        <v>0</v>
      </c>
      <c r="K15" s="116">
        <v>0</v>
      </c>
    </row>
    <row r="16" spans="1:12">
      <c r="A16" s="111">
        <v>14</v>
      </c>
      <c r="B16" s="113" t="s">
        <v>239</v>
      </c>
      <c r="C16" s="111" t="s">
        <v>57</v>
      </c>
      <c r="D16" s="116">
        <v>614</v>
      </c>
      <c r="E16" s="116">
        <v>635</v>
      </c>
      <c r="F16" s="116">
        <v>666</v>
      </c>
      <c r="G16" s="116">
        <f>G17+G18</f>
        <v>847</v>
      </c>
      <c r="H16" s="116">
        <f>H17+H18</f>
        <v>849</v>
      </c>
      <c r="I16" s="116">
        <v>707</v>
      </c>
      <c r="J16" s="116">
        <v>653</v>
      </c>
      <c r="K16" s="116">
        <v>176</v>
      </c>
    </row>
    <row r="17" spans="1:11">
      <c r="A17" s="111">
        <v>15</v>
      </c>
      <c r="B17" s="113" t="s">
        <v>229</v>
      </c>
      <c r="C17" s="111" t="s">
        <v>57</v>
      </c>
      <c r="D17" s="116">
        <v>196</v>
      </c>
      <c r="E17" s="116">
        <v>206</v>
      </c>
      <c r="F17" s="116">
        <v>239</v>
      </c>
      <c r="G17" s="116">
        <v>127</v>
      </c>
      <c r="H17" s="116">
        <v>128</v>
      </c>
      <c r="I17" s="116">
        <v>102</v>
      </c>
      <c r="J17" s="116">
        <v>99</v>
      </c>
      <c r="K17" s="116">
        <v>28</v>
      </c>
    </row>
    <row r="18" spans="1:11">
      <c r="A18" s="111">
        <v>16</v>
      </c>
      <c r="B18" s="113" t="s">
        <v>298</v>
      </c>
      <c r="C18" s="111" t="s">
        <v>57</v>
      </c>
      <c r="D18" s="116">
        <v>418</v>
      </c>
      <c r="E18" s="116">
        <v>429</v>
      </c>
      <c r="F18" s="116">
        <v>427</v>
      </c>
      <c r="G18" s="116">
        <v>720</v>
      </c>
      <c r="H18" s="116">
        <v>721</v>
      </c>
      <c r="I18" s="116">
        <v>605</v>
      </c>
      <c r="J18" s="116">
        <v>554</v>
      </c>
      <c r="K18" s="116">
        <v>148</v>
      </c>
    </row>
    <row r="19" spans="1:11">
      <c r="A19" s="111">
        <v>17</v>
      </c>
      <c r="B19" s="113" t="s">
        <v>240</v>
      </c>
      <c r="C19" s="111" t="s">
        <v>57</v>
      </c>
      <c r="D19" s="116">
        <v>13</v>
      </c>
      <c r="E19" s="116">
        <v>16</v>
      </c>
      <c r="F19" s="116">
        <v>10</v>
      </c>
      <c r="G19" s="116">
        <v>8</v>
      </c>
      <c r="H19" s="116">
        <v>8</v>
      </c>
      <c r="I19" s="116">
        <v>8</v>
      </c>
      <c r="J19" s="116">
        <v>8</v>
      </c>
      <c r="K19" s="116">
        <v>14</v>
      </c>
    </row>
    <row r="20" spans="1:11">
      <c r="A20" s="111">
        <v>18</v>
      </c>
      <c r="B20" s="113" t="s">
        <v>241</v>
      </c>
      <c r="C20" s="111" t="s">
        <v>57</v>
      </c>
      <c r="D20" s="116">
        <v>197</v>
      </c>
      <c r="E20" s="116">
        <v>193</v>
      </c>
      <c r="F20" s="116">
        <v>98</v>
      </c>
      <c r="G20" s="116">
        <v>70</v>
      </c>
      <c r="H20" s="116">
        <v>76</v>
      </c>
      <c r="I20" s="116">
        <v>115</v>
      </c>
      <c r="J20" s="116">
        <v>113</v>
      </c>
      <c r="K20" s="116">
        <v>109</v>
      </c>
    </row>
    <row r="21" spans="1:11">
      <c r="A21" s="111">
        <v>19</v>
      </c>
      <c r="B21" s="113" t="s">
        <v>242</v>
      </c>
      <c r="C21" s="111" t="s">
        <v>57</v>
      </c>
      <c r="D21" s="116">
        <v>598</v>
      </c>
      <c r="E21" s="116">
        <v>761</v>
      </c>
      <c r="F21" s="116">
        <v>410</v>
      </c>
      <c r="G21" s="116">
        <v>430</v>
      </c>
      <c r="H21" s="116">
        <v>590</v>
      </c>
      <c r="I21" s="116">
        <v>271</v>
      </c>
      <c r="J21" s="116">
        <v>574</v>
      </c>
      <c r="K21" s="116">
        <v>539</v>
      </c>
    </row>
    <row r="22" spans="1:11">
      <c r="A22" s="111">
        <v>20</v>
      </c>
      <c r="B22" s="113" t="s">
        <v>229</v>
      </c>
      <c r="C22" s="111" t="s">
        <v>57</v>
      </c>
      <c r="D22" s="116">
        <v>332</v>
      </c>
      <c r="E22" s="116">
        <v>390</v>
      </c>
      <c r="F22" s="116">
        <v>266</v>
      </c>
      <c r="G22" s="116">
        <f>G21-G23</f>
        <v>267</v>
      </c>
      <c r="H22" s="116">
        <f>H21-H23</f>
        <v>323</v>
      </c>
      <c r="I22" s="116"/>
      <c r="J22" s="116"/>
      <c r="K22" s="116">
        <v>300</v>
      </c>
    </row>
    <row r="23" spans="1:11">
      <c r="A23" s="111">
        <v>21</v>
      </c>
      <c r="B23" s="113" t="s">
        <v>298</v>
      </c>
      <c r="C23" s="111" t="s">
        <v>57</v>
      </c>
      <c r="D23" s="116">
        <v>266</v>
      </c>
      <c r="E23" s="116">
        <v>371</v>
      </c>
      <c r="F23" s="116">
        <v>144</v>
      </c>
      <c r="G23" s="116">
        <v>163</v>
      </c>
      <c r="H23" s="116">
        <v>267</v>
      </c>
      <c r="I23" s="116"/>
      <c r="J23" s="116"/>
      <c r="K23" s="116">
        <v>239</v>
      </c>
    </row>
    <row r="24" spans="1:11">
      <c r="A24" s="111">
        <v>22</v>
      </c>
      <c r="B24" s="113" t="s">
        <v>243</v>
      </c>
      <c r="C24" s="111" t="s">
        <v>57</v>
      </c>
      <c r="D24" s="116">
        <v>291</v>
      </c>
      <c r="E24" s="116">
        <v>306</v>
      </c>
      <c r="F24" s="116">
        <v>335</v>
      </c>
      <c r="G24" s="116">
        <v>284</v>
      </c>
      <c r="H24" s="116">
        <v>304</v>
      </c>
      <c r="I24" s="116">
        <v>279</v>
      </c>
      <c r="J24" s="116">
        <v>256</v>
      </c>
      <c r="K24" s="116">
        <v>279</v>
      </c>
    </row>
    <row r="25" spans="1:11">
      <c r="A25" s="111">
        <v>23</v>
      </c>
      <c r="B25" s="113" t="s">
        <v>244</v>
      </c>
      <c r="C25" s="111" t="s">
        <v>57</v>
      </c>
      <c r="D25" s="116">
        <v>99</v>
      </c>
      <c r="E25" s="116">
        <v>101</v>
      </c>
      <c r="F25" s="116">
        <v>100</v>
      </c>
      <c r="G25" s="116">
        <v>85</v>
      </c>
      <c r="H25" s="116">
        <v>89</v>
      </c>
      <c r="I25" s="116">
        <v>87</v>
      </c>
      <c r="J25" s="116">
        <v>79</v>
      </c>
      <c r="K25" s="116">
        <v>105</v>
      </c>
    </row>
    <row r="26" spans="1:11">
      <c r="A26" s="111">
        <v>24</v>
      </c>
      <c r="B26" s="113" t="s">
        <v>245</v>
      </c>
      <c r="C26" s="111" t="s">
        <v>57</v>
      </c>
      <c r="D26" s="116">
        <f t="shared" ref="D26:H26" si="1">D24-D25</f>
        <v>192</v>
      </c>
      <c r="E26" s="116">
        <f t="shared" si="1"/>
        <v>205</v>
      </c>
      <c r="F26" s="116">
        <f t="shared" si="1"/>
        <v>235</v>
      </c>
      <c r="G26" s="116">
        <f t="shared" si="1"/>
        <v>199</v>
      </c>
      <c r="H26" s="116">
        <f t="shared" si="1"/>
        <v>215</v>
      </c>
      <c r="I26" s="116">
        <v>192</v>
      </c>
      <c r="J26" s="116">
        <v>177</v>
      </c>
      <c r="K26" s="116">
        <v>174</v>
      </c>
    </row>
    <row r="27" spans="1:11">
      <c r="A27" s="111">
        <v>25</v>
      </c>
      <c r="B27" s="113" t="s">
        <v>63</v>
      </c>
      <c r="C27" s="111" t="s">
        <v>57</v>
      </c>
      <c r="D27" s="116">
        <v>63</v>
      </c>
      <c r="E27" s="116">
        <v>54</v>
      </c>
      <c r="F27" s="116">
        <v>52</v>
      </c>
      <c r="G27" s="116">
        <v>50</v>
      </c>
      <c r="H27" s="116">
        <v>56</v>
      </c>
      <c r="I27" s="116">
        <v>56</v>
      </c>
      <c r="J27" s="116">
        <v>74</v>
      </c>
      <c r="K27" s="116">
        <v>91</v>
      </c>
    </row>
    <row r="28" spans="1:11">
      <c r="A28" s="111">
        <v>26</v>
      </c>
      <c r="B28" s="113" t="s">
        <v>64</v>
      </c>
      <c r="C28" s="111" t="s">
        <v>57</v>
      </c>
      <c r="D28" s="116">
        <v>35</v>
      </c>
      <c r="E28" s="116">
        <v>20</v>
      </c>
      <c r="F28" s="116">
        <v>23</v>
      </c>
      <c r="G28" s="116">
        <v>23</v>
      </c>
      <c r="H28" s="116">
        <v>15</v>
      </c>
      <c r="I28" s="116">
        <v>19</v>
      </c>
      <c r="J28" s="116">
        <v>26</v>
      </c>
      <c r="K28" s="116">
        <v>19</v>
      </c>
    </row>
    <row r="29" spans="1:11">
      <c r="A29" s="111">
        <v>27</v>
      </c>
      <c r="B29" s="113" t="s">
        <v>302</v>
      </c>
      <c r="C29" s="111" t="s">
        <v>57</v>
      </c>
      <c r="D29" s="116">
        <v>168</v>
      </c>
      <c r="E29" s="116">
        <v>146</v>
      </c>
      <c r="F29" s="116">
        <v>463</v>
      </c>
      <c r="G29" s="116">
        <v>219</v>
      </c>
      <c r="H29" s="116">
        <v>210</v>
      </c>
      <c r="I29" s="116"/>
      <c r="J29" s="116"/>
      <c r="K29" s="116"/>
    </row>
    <row r="30" spans="1:11">
      <c r="A30" s="111">
        <v>28</v>
      </c>
      <c r="B30" s="113" t="s">
        <v>303</v>
      </c>
      <c r="C30" s="111" t="s">
        <v>57</v>
      </c>
      <c r="D30" s="116">
        <v>371</v>
      </c>
      <c r="E30" s="116">
        <v>358</v>
      </c>
      <c r="F30" s="116">
        <v>734</v>
      </c>
      <c r="G30" s="116">
        <v>434</v>
      </c>
      <c r="H30" s="116">
        <v>443</v>
      </c>
      <c r="I30" s="116"/>
      <c r="J30" s="116"/>
      <c r="K30" s="116"/>
    </row>
    <row r="31" spans="1:11">
      <c r="A31" s="111">
        <v>29</v>
      </c>
      <c r="B31" s="113" t="s">
        <v>304</v>
      </c>
      <c r="C31" s="111" t="s">
        <v>57</v>
      </c>
      <c r="D31" s="116">
        <v>4454</v>
      </c>
      <c r="E31" s="116">
        <v>4454</v>
      </c>
      <c r="F31" s="119" t="s">
        <v>65</v>
      </c>
      <c r="G31" s="116"/>
      <c r="H31" s="119"/>
      <c r="I31" s="116"/>
      <c r="J31" s="116"/>
      <c r="K31" s="116"/>
    </row>
    <row r="32" spans="1:11">
      <c r="A32" s="111">
        <v>30</v>
      </c>
      <c r="B32" s="113" t="s">
        <v>94</v>
      </c>
      <c r="C32" s="111" t="s">
        <v>57</v>
      </c>
      <c r="D32" s="116">
        <v>8102</v>
      </c>
      <c r="E32" s="116">
        <v>8273</v>
      </c>
      <c r="F32" s="116">
        <v>7875</v>
      </c>
      <c r="G32" s="116">
        <v>7517</v>
      </c>
      <c r="H32" s="116">
        <v>7231</v>
      </c>
      <c r="I32" s="116"/>
      <c r="J32" s="116"/>
      <c r="K32" s="116"/>
    </row>
    <row r="33" spans="1:11">
      <c r="A33" s="111">
        <v>31</v>
      </c>
      <c r="B33" s="113" t="s">
        <v>249</v>
      </c>
      <c r="C33" s="111" t="s">
        <v>57</v>
      </c>
      <c r="D33" s="116">
        <v>4017</v>
      </c>
      <c r="E33" s="116">
        <v>4017</v>
      </c>
      <c r="F33" s="111" t="s">
        <v>65</v>
      </c>
      <c r="G33" s="111" t="s">
        <v>65</v>
      </c>
      <c r="H33" s="111" t="s">
        <v>65</v>
      </c>
      <c r="I33" s="116"/>
      <c r="J33" s="116"/>
      <c r="K33" s="116"/>
    </row>
    <row r="34" spans="1:11">
      <c r="A34" s="111">
        <v>32</v>
      </c>
      <c r="B34" s="113" t="s">
        <v>250</v>
      </c>
      <c r="C34" s="111" t="s">
        <v>57</v>
      </c>
      <c r="D34" s="116">
        <v>437</v>
      </c>
      <c r="E34" s="116">
        <v>437</v>
      </c>
      <c r="F34" s="111" t="s">
        <v>65</v>
      </c>
      <c r="G34" s="111" t="s">
        <v>65</v>
      </c>
      <c r="H34" s="111" t="s">
        <v>65</v>
      </c>
      <c r="I34" s="116"/>
      <c r="J34" s="116"/>
      <c r="K34" s="116"/>
    </row>
    <row r="35" spans="1:11">
      <c r="A35" s="111">
        <v>33</v>
      </c>
      <c r="B35" s="113" t="s">
        <v>305</v>
      </c>
      <c r="C35" s="111" t="s">
        <v>214</v>
      </c>
      <c r="D35" s="120">
        <f t="shared" ref="D35:E35" si="2">+D34/D31*100</f>
        <v>9.8114054782218219</v>
      </c>
      <c r="E35" s="120">
        <f t="shared" si="2"/>
        <v>9.8114054782218219</v>
      </c>
      <c r="F35" s="111" t="s">
        <v>65</v>
      </c>
      <c r="G35" s="121" t="s">
        <v>65</v>
      </c>
      <c r="H35" s="111" t="s">
        <v>65</v>
      </c>
      <c r="I35" s="116"/>
      <c r="J35" s="116"/>
      <c r="K35" s="116"/>
    </row>
    <row r="36" spans="1:11">
      <c r="A36" s="111">
        <v>34</v>
      </c>
      <c r="B36" s="113" t="s">
        <v>255</v>
      </c>
      <c r="C36" s="111" t="s">
        <v>294</v>
      </c>
      <c r="D36" s="118">
        <v>254.6</v>
      </c>
      <c r="E36" s="116">
        <v>379</v>
      </c>
      <c r="F36" s="116">
        <v>296.5</v>
      </c>
      <c r="G36" s="116">
        <v>366.2</v>
      </c>
      <c r="H36" s="116">
        <v>303.8</v>
      </c>
      <c r="I36" s="116">
        <v>790.4</v>
      </c>
      <c r="J36" s="116">
        <v>904.9</v>
      </c>
      <c r="K36" s="116">
        <v>1305.0999999999999</v>
      </c>
    </row>
    <row r="37" spans="1:11" ht="26.25" customHeight="1">
      <c r="A37" s="111">
        <v>35</v>
      </c>
      <c r="B37" s="113" t="s">
        <v>256</v>
      </c>
      <c r="C37" s="111" t="s">
        <v>294</v>
      </c>
      <c r="D37" s="118">
        <v>550.1</v>
      </c>
      <c r="E37" s="116">
        <v>750.3</v>
      </c>
      <c r="F37" s="118">
        <v>1780</v>
      </c>
      <c r="G37" s="116">
        <v>1905.3</v>
      </c>
      <c r="H37" s="118">
        <v>1116.2</v>
      </c>
      <c r="I37" s="116">
        <v>1220.9000000000001</v>
      </c>
      <c r="J37" s="116">
        <v>1519.8</v>
      </c>
      <c r="K37" s="116">
        <v>1577.6</v>
      </c>
    </row>
    <row r="38" spans="1:11" ht="12.75" customHeight="1">
      <c r="A38" s="111">
        <v>36</v>
      </c>
      <c r="B38" s="113" t="s">
        <v>257</v>
      </c>
      <c r="C38" s="111" t="s">
        <v>294</v>
      </c>
      <c r="D38" s="116">
        <v>285.39999999999998</v>
      </c>
      <c r="E38" s="116">
        <v>371.2</v>
      </c>
      <c r="F38" s="116">
        <v>1655.7</v>
      </c>
      <c r="G38" s="116">
        <v>1607.8</v>
      </c>
      <c r="H38" s="116">
        <v>557.29999999999995</v>
      </c>
      <c r="I38" s="116">
        <v>313.5</v>
      </c>
      <c r="J38" s="116">
        <v>366</v>
      </c>
      <c r="K38" s="116">
        <v>324.39999999999998</v>
      </c>
    </row>
    <row r="39" spans="1:11">
      <c r="A39" s="111">
        <v>37</v>
      </c>
      <c r="B39" s="113" t="s">
        <v>259</v>
      </c>
      <c r="C39" s="111" t="s">
        <v>57</v>
      </c>
      <c r="D39" s="116">
        <v>388</v>
      </c>
      <c r="E39" s="116">
        <v>375</v>
      </c>
      <c r="F39" s="116">
        <v>366</v>
      </c>
      <c r="G39" s="116">
        <v>386</v>
      </c>
      <c r="H39" s="116">
        <v>376</v>
      </c>
      <c r="I39" s="116">
        <v>399</v>
      </c>
      <c r="J39" s="116">
        <v>430</v>
      </c>
      <c r="K39" s="116">
        <v>390</v>
      </c>
    </row>
    <row r="40" spans="1:11">
      <c r="A40" s="111">
        <v>38</v>
      </c>
      <c r="B40" s="113" t="s">
        <v>260</v>
      </c>
      <c r="C40" s="111" t="s">
        <v>57</v>
      </c>
      <c r="D40" s="116">
        <v>278</v>
      </c>
      <c r="E40" s="116">
        <v>295</v>
      </c>
      <c r="F40" s="116">
        <v>253</v>
      </c>
      <c r="G40" s="116">
        <v>288</v>
      </c>
      <c r="H40" s="116">
        <v>279</v>
      </c>
      <c r="I40" s="116">
        <v>292</v>
      </c>
      <c r="J40" s="116">
        <v>299</v>
      </c>
      <c r="K40" s="116">
        <v>241</v>
      </c>
    </row>
    <row r="41" spans="1:11">
      <c r="A41" s="111">
        <v>39</v>
      </c>
      <c r="B41" s="113" t="s">
        <v>261</v>
      </c>
      <c r="C41" s="111" t="s">
        <v>57</v>
      </c>
      <c r="D41" s="116">
        <v>287</v>
      </c>
      <c r="E41" s="116">
        <v>295</v>
      </c>
      <c r="F41" s="116">
        <v>248</v>
      </c>
      <c r="G41" s="116">
        <v>286</v>
      </c>
      <c r="H41" s="116">
        <v>256</v>
      </c>
      <c r="I41" s="116">
        <v>245</v>
      </c>
      <c r="J41" s="116">
        <v>265</v>
      </c>
      <c r="K41" s="116">
        <v>205</v>
      </c>
    </row>
    <row r="42" spans="1:11">
      <c r="A42" s="111">
        <v>40</v>
      </c>
      <c r="B42" s="113" t="s">
        <v>262</v>
      </c>
      <c r="C42" s="111" t="s">
        <v>57</v>
      </c>
      <c r="D42" s="116">
        <v>278</v>
      </c>
      <c r="E42" s="116">
        <v>280</v>
      </c>
      <c r="F42" s="116">
        <v>207</v>
      </c>
      <c r="G42" s="116">
        <v>263</v>
      </c>
      <c r="H42" s="116">
        <v>239</v>
      </c>
      <c r="I42" s="116">
        <v>187</v>
      </c>
      <c r="J42" s="116">
        <v>250</v>
      </c>
      <c r="K42" s="116">
        <v>170</v>
      </c>
    </row>
    <row r="43" spans="1:11">
      <c r="A43" s="111">
        <v>41</v>
      </c>
      <c r="B43" s="113" t="s">
        <v>263</v>
      </c>
      <c r="C43" s="111" t="s">
        <v>57</v>
      </c>
      <c r="D43" s="116">
        <v>126</v>
      </c>
      <c r="E43" s="116">
        <v>96</v>
      </c>
      <c r="F43" s="116">
        <v>79</v>
      </c>
      <c r="G43" s="116">
        <v>50</v>
      </c>
      <c r="H43" s="116">
        <v>88</v>
      </c>
      <c r="I43" s="116">
        <v>95</v>
      </c>
      <c r="J43" s="116">
        <v>171</v>
      </c>
      <c r="K43" s="116">
        <v>182</v>
      </c>
    </row>
    <row r="44" spans="1:11">
      <c r="A44" s="111">
        <v>42</v>
      </c>
      <c r="B44" s="113" t="s">
        <v>264</v>
      </c>
      <c r="C44" s="111" t="s">
        <v>57</v>
      </c>
      <c r="D44" s="116">
        <v>651</v>
      </c>
      <c r="E44" s="116">
        <v>560</v>
      </c>
      <c r="F44" s="116">
        <v>467</v>
      </c>
      <c r="G44" s="116">
        <v>522</v>
      </c>
      <c r="H44" s="116">
        <v>494</v>
      </c>
      <c r="I44" s="116">
        <v>549</v>
      </c>
      <c r="J44" s="116">
        <v>469</v>
      </c>
      <c r="K44" s="116">
        <v>395</v>
      </c>
    </row>
    <row r="45" spans="1:11">
      <c r="A45" s="111">
        <v>43</v>
      </c>
      <c r="B45" s="113" t="s">
        <v>98</v>
      </c>
      <c r="C45" s="111" t="s">
        <v>57</v>
      </c>
      <c r="D45" s="116">
        <v>51438</v>
      </c>
      <c r="E45" s="116">
        <v>55708</v>
      </c>
      <c r="F45" s="116">
        <v>55003</v>
      </c>
      <c r="G45" s="116">
        <f>G46+G47+G48+G49+G50</f>
        <v>59192</v>
      </c>
      <c r="H45" s="116">
        <f>H46+H47+H48+H49+H50</f>
        <v>59797</v>
      </c>
      <c r="I45" s="116">
        <v>68086</v>
      </c>
      <c r="J45" s="116">
        <v>63131</v>
      </c>
      <c r="K45" s="116">
        <v>62283</v>
      </c>
    </row>
    <row r="46" spans="1:11">
      <c r="A46" s="111">
        <v>44</v>
      </c>
      <c r="B46" s="113" t="s">
        <v>265</v>
      </c>
      <c r="C46" s="111" t="s">
        <v>57</v>
      </c>
      <c r="D46" s="116">
        <v>2</v>
      </c>
      <c r="E46" s="116">
        <v>0</v>
      </c>
      <c r="F46" s="116">
        <v>0</v>
      </c>
      <c r="G46" s="116">
        <v>11</v>
      </c>
      <c r="H46" s="116">
        <v>0</v>
      </c>
      <c r="I46" s="116">
        <v>0</v>
      </c>
      <c r="J46" s="116">
        <v>0</v>
      </c>
      <c r="K46" s="116">
        <v>0</v>
      </c>
    </row>
    <row r="47" spans="1:11">
      <c r="A47" s="111">
        <v>45</v>
      </c>
      <c r="B47" s="113" t="s">
        <v>266</v>
      </c>
      <c r="C47" s="111" t="s">
        <v>57</v>
      </c>
      <c r="D47" s="116">
        <v>3263</v>
      </c>
      <c r="E47" s="116">
        <v>3588</v>
      </c>
      <c r="F47" s="116">
        <v>3449</v>
      </c>
      <c r="G47" s="116">
        <v>3904</v>
      </c>
      <c r="H47" s="116">
        <v>4127</v>
      </c>
      <c r="I47" s="116">
        <v>5527</v>
      </c>
      <c r="J47" s="116">
        <v>5428</v>
      </c>
      <c r="K47" s="116">
        <v>5842</v>
      </c>
    </row>
    <row r="48" spans="1:11">
      <c r="A48" s="111">
        <v>46</v>
      </c>
      <c r="B48" s="113" t="s">
        <v>267</v>
      </c>
      <c r="C48" s="111" t="s">
        <v>57</v>
      </c>
      <c r="D48" s="116">
        <v>5381</v>
      </c>
      <c r="E48" s="116">
        <v>5953</v>
      </c>
      <c r="F48" s="116">
        <v>6166</v>
      </c>
      <c r="G48" s="116">
        <v>7116</v>
      </c>
      <c r="H48" s="116">
        <v>7542</v>
      </c>
      <c r="I48" s="116">
        <v>8625</v>
      </c>
      <c r="J48" s="116">
        <v>8697</v>
      </c>
      <c r="K48" s="116">
        <v>6723</v>
      </c>
    </row>
    <row r="49" spans="1:11">
      <c r="A49" s="111">
        <v>47</v>
      </c>
      <c r="B49" s="113" t="s">
        <v>268</v>
      </c>
      <c r="C49" s="111" t="s">
        <v>57</v>
      </c>
      <c r="D49" s="116">
        <v>24988</v>
      </c>
      <c r="E49" s="116">
        <v>27514</v>
      </c>
      <c r="F49" s="116">
        <v>28649</v>
      </c>
      <c r="G49" s="116">
        <v>29261</v>
      </c>
      <c r="H49" s="116">
        <v>29658</v>
      </c>
      <c r="I49" s="116">
        <v>33505</v>
      </c>
      <c r="J49" s="116">
        <v>29958</v>
      </c>
      <c r="K49" s="116">
        <v>29350</v>
      </c>
    </row>
    <row r="50" spans="1:11">
      <c r="A50" s="111">
        <v>48</v>
      </c>
      <c r="B50" s="113" t="s">
        <v>269</v>
      </c>
      <c r="C50" s="111" t="s">
        <v>57</v>
      </c>
      <c r="D50" s="116">
        <v>17804</v>
      </c>
      <c r="E50" s="116">
        <v>18653</v>
      </c>
      <c r="F50" s="116">
        <v>16739</v>
      </c>
      <c r="G50" s="116">
        <v>18900</v>
      </c>
      <c r="H50" s="116">
        <v>18470</v>
      </c>
      <c r="I50" s="116">
        <v>20429</v>
      </c>
      <c r="J50" s="116">
        <v>19048</v>
      </c>
      <c r="K50" s="116">
        <v>20368</v>
      </c>
    </row>
    <row r="51" spans="1:11">
      <c r="A51" s="111">
        <v>49</v>
      </c>
      <c r="B51" s="113" t="s">
        <v>270</v>
      </c>
      <c r="C51" s="111" t="s">
        <v>57</v>
      </c>
      <c r="D51" s="116">
        <v>23471</v>
      </c>
      <c r="E51" s="116">
        <v>27868</v>
      </c>
      <c r="F51" s="116">
        <v>27071</v>
      </c>
      <c r="G51" s="116">
        <v>28779</v>
      </c>
      <c r="H51" s="116">
        <v>28648</v>
      </c>
      <c r="I51" s="116">
        <v>33179</v>
      </c>
      <c r="J51" s="116">
        <v>31408</v>
      </c>
      <c r="K51" s="116">
        <v>31961</v>
      </c>
    </row>
    <row r="52" spans="1:11">
      <c r="A52" s="111">
        <v>50</v>
      </c>
      <c r="B52" s="113" t="s">
        <v>271</v>
      </c>
      <c r="C52" s="111" t="s">
        <v>57</v>
      </c>
      <c r="D52" s="116">
        <v>1414</v>
      </c>
      <c r="E52" s="116">
        <v>860</v>
      </c>
      <c r="F52" s="116">
        <v>947</v>
      </c>
      <c r="G52" s="116">
        <v>548</v>
      </c>
      <c r="H52" s="116">
        <v>1417</v>
      </c>
      <c r="I52" s="116">
        <v>478</v>
      </c>
      <c r="J52" s="116">
        <v>4642</v>
      </c>
      <c r="K52" s="116">
        <v>2119</v>
      </c>
    </row>
    <row r="53" spans="1:11">
      <c r="A53" s="111">
        <v>51</v>
      </c>
      <c r="B53" s="113" t="s">
        <v>272</v>
      </c>
      <c r="C53" s="111" t="s">
        <v>57</v>
      </c>
      <c r="D53" s="116">
        <v>231</v>
      </c>
      <c r="E53" s="116">
        <v>65</v>
      </c>
      <c r="F53" s="116">
        <v>209</v>
      </c>
      <c r="G53" s="116">
        <v>211</v>
      </c>
      <c r="H53" s="116">
        <v>205</v>
      </c>
      <c r="I53" s="116">
        <v>202</v>
      </c>
      <c r="J53" s="116">
        <v>245</v>
      </c>
      <c r="K53" s="116">
        <v>213</v>
      </c>
    </row>
    <row r="54" spans="1:11">
      <c r="A54" s="111">
        <v>52</v>
      </c>
      <c r="B54" s="113" t="s">
        <v>273</v>
      </c>
      <c r="C54" s="111" t="s">
        <v>57</v>
      </c>
      <c r="D54" s="116">
        <v>72</v>
      </c>
      <c r="E54" s="116">
        <v>65</v>
      </c>
      <c r="F54" s="116">
        <v>63</v>
      </c>
      <c r="G54" s="116">
        <v>75</v>
      </c>
      <c r="H54" s="116">
        <v>72</v>
      </c>
      <c r="I54" s="116">
        <v>81</v>
      </c>
      <c r="J54" s="116">
        <v>77</v>
      </c>
      <c r="K54" s="116">
        <v>68</v>
      </c>
    </row>
    <row r="55" spans="1:11">
      <c r="A55" s="111">
        <v>53</v>
      </c>
      <c r="B55" s="113" t="s">
        <v>274</v>
      </c>
      <c r="C55" s="111" t="s">
        <v>57</v>
      </c>
      <c r="D55" s="116">
        <v>74</v>
      </c>
      <c r="E55" s="116">
        <v>80</v>
      </c>
      <c r="F55" s="116">
        <v>81</v>
      </c>
      <c r="G55" s="116">
        <v>86</v>
      </c>
      <c r="H55" s="116">
        <v>80</v>
      </c>
      <c r="I55" s="116">
        <v>95</v>
      </c>
      <c r="J55" s="116">
        <v>88</v>
      </c>
      <c r="K55" s="116">
        <v>86</v>
      </c>
    </row>
    <row r="56" spans="1:11">
      <c r="A56" s="111">
        <v>54</v>
      </c>
      <c r="B56" s="113" t="s">
        <v>275</v>
      </c>
      <c r="C56" s="111" t="s">
        <v>57</v>
      </c>
      <c r="D56" s="116">
        <v>10</v>
      </c>
      <c r="E56" s="116">
        <v>11</v>
      </c>
      <c r="F56" s="116">
        <v>8</v>
      </c>
      <c r="G56" s="116">
        <v>11</v>
      </c>
      <c r="H56" s="116">
        <v>16</v>
      </c>
      <c r="I56" s="116">
        <v>18</v>
      </c>
      <c r="J56" s="116">
        <v>17</v>
      </c>
      <c r="K56" s="116">
        <v>21</v>
      </c>
    </row>
    <row r="57" spans="1:11">
      <c r="A57" s="111">
        <v>55</v>
      </c>
      <c r="B57" s="113" t="s">
        <v>223</v>
      </c>
      <c r="C57" s="111" t="s">
        <v>57</v>
      </c>
      <c r="D57" s="116">
        <v>1</v>
      </c>
      <c r="E57" s="116">
        <v>4</v>
      </c>
      <c r="F57" s="116">
        <v>5</v>
      </c>
      <c r="G57" s="116">
        <v>2</v>
      </c>
      <c r="H57" s="116">
        <v>3</v>
      </c>
      <c r="I57" s="116">
        <v>3</v>
      </c>
      <c r="J57" s="116">
        <v>3</v>
      </c>
      <c r="K57" s="116">
        <v>2</v>
      </c>
    </row>
    <row r="58" spans="1:11" ht="15.75" customHeight="1">
      <c r="A58" s="111">
        <v>58</v>
      </c>
      <c r="B58" s="113" t="s">
        <v>277</v>
      </c>
      <c r="C58" s="111" t="s">
        <v>295</v>
      </c>
      <c r="D58" s="116">
        <v>133</v>
      </c>
      <c r="E58" s="116">
        <v>128.19999999999999</v>
      </c>
      <c r="F58" s="116">
        <v>145</v>
      </c>
      <c r="G58" s="116">
        <v>130.30000000000001</v>
      </c>
      <c r="H58" s="116">
        <v>131.9</v>
      </c>
      <c r="I58" s="116">
        <v>133.6</v>
      </c>
      <c r="J58" s="116">
        <v>35</v>
      </c>
      <c r="K58" s="116">
        <v>42.01</v>
      </c>
    </row>
    <row r="59" spans="1:11">
      <c r="A59" s="111">
        <v>59</v>
      </c>
      <c r="B59" s="113" t="s">
        <v>278</v>
      </c>
      <c r="C59" s="111" t="s">
        <v>295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</row>
    <row r="60" spans="1:11">
      <c r="A60" s="111">
        <v>60</v>
      </c>
      <c r="B60" s="113" t="s">
        <v>279</v>
      </c>
      <c r="C60" s="111" t="s">
        <v>295</v>
      </c>
      <c r="D60" s="116">
        <v>88</v>
      </c>
      <c r="E60" s="116">
        <v>90</v>
      </c>
      <c r="F60" s="116">
        <v>90</v>
      </c>
      <c r="G60" s="116">
        <v>80.2</v>
      </c>
      <c r="H60" s="116">
        <v>80</v>
      </c>
      <c r="I60" s="116">
        <v>80.400000000000006</v>
      </c>
      <c r="J60" s="116">
        <v>28</v>
      </c>
      <c r="K60" s="116">
        <v>35</v>
      </c>
    </row>
    <row r="61" spans="1:11">
      <c r="A61" s="111">
        <v>61</v>
      </c>
      <c r="B61" s="113" t="s">
        <v>280</v>
      </c>
      <c r="C61" s="111" t="s">
        <v>295</v>
      </c>
      <c r="D61" s="116">
        <v>45</v>
      </c>
      <c r="E61" s="116">
        <v>38.200000000000003</v>
      </c>
      <c r="F61" s="116">
        <v>55</v>
      </c>
      <c r="G61" s="116">
        <v>50.1</v>
      </c>
      <c r="H61" s="116">
        <v>51.9</v>
      </c>
      <c r="I61" s="116">
        <v>53.2</v>
      </c>
      <c r="J61" s="116">
        <v>7</v>
      </c>
      <c r="K61" s="116">
        <v>7.01</v>
      </c>
    </row>
    <row r="62" spans="1:11" ht="19.5" customHeight="1">
      <c r="A62" s="111">
        <v>62</v>
      </c>
      <c r="B62" s="113" t="s">
        <v>281</v>
      </c>
      <c r="C62" s="111" t="s">
        <v>296</v>
      </c>
      <c r="D62" s="116">
        <v>926</v>
      </c>
      <c r="E62" s="116">
        <v>1771</v>
      </c>
      <c r="F62" s="116">
        <v>1728</v>
      </c>
      <c r="G62" s="116">
        <v>681.4</v>
      </c>
      <c r="H62" s="116">
        <v>1611.6</v>
      </c>
      <c r="I62" s="116">
        <v>802.8</v>
      </c>
      <c r="J62" s="116">
        <v>967.6</v>
      </c>
      <c r="K62" s="116">
        <v>952</v>
      </c>
    </row>
    <row r="63" spans="1:11">
      <c r="A63" s="111">
        <v>63</v>
      </c>
      <c r="B63" s="113" t="s">
        <v>278</v>
      </c>
      <c r="C63" s="111" t="s">
        <v>296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>
        <v>0</v>
      </c>
    </row>
    <row r="64" spans="1:11">
      <c r="A64" s="111">
        <v>64</v>
      </c>
      <c r="B64" s="113" t="s">
        <v>279</v>
      </c>
      <c r="C64" s="111" t="s">
        <v>296</v>
      </c>
      <c r="D64" s="116">
        <v>881</v>
      </c>
      <c r="E64" s="116">
        <v>1170</v>
      </c>
      <c r="F64" s="116">
        <v>1043</v>
      </c>
      <c r="G64" s="116">
        <v>962.4</v>
      </c>
      <c r="H64" s="116">
        <v>960.9</v>
      </c>
      <c r="I64" s="116">
        <v>520</v>
      </c>
      <c r="J64" s="116">
        <v>720</v>
      </c>
      <c r="K64" s="116">
        <v>779.4</v>
      </c>
    </row>
    <row r="65" spans="1:11">
      <c r="A65" s="111">
        <v>65</v>
      </c>
      <c r="B65" s="113" t="s">
        <v>280</v>
      </c>
      <c r="C65" s="111" t="s">
        <v>296</v>
      </c>
      <c r="D65" s="116">
        <v>562</v>
      </c>
      <c r="E65" s="116">
        <v>601</v>
      </c>
      <c r="F65" s="116">
        <v>685</v>
      </c>
      <c r="G65" s="116">
        <v>960.9</v>
      </c>
      <c r="H65" s="116">
        <v>650.70000000000005</v>
      </c>
      <c r="I65" s="116">
        <v>282.8</v>
      </c>
      <c r="J65" s="116">
        <v>247.6</v>
      </c>
      <c r="K65" s="116">
        <v>172.6</v>
      </c>
    </row>
    <row r="66" spans="1:11">
      <c r="A66" s="111">
        <v>66</v>
      </c>
      <c r="B66" s="113" t="s">
        <v>282</v>
      </c>
      <c r="C66" s="111" t="s">
        <v>296</v>
      </c>
      <c r="D66" s="116">
        <v>4800</v>
      </c>
      <c r="E66" s="116">
        <v>4619</v>
      </c>
      <c r="F66" s="116">
        <v>4531.5</v>
      </c>
      <c r="G66" s="116">
        <v>4754</v>
      </c>
      <c r="H66" s="116">
        <v>4500</v>
      </c>
      <c r="I66" s="116">
        <v>4500</v>
      </c>
      <c r="J66" s="116">
        <v>2912</v>
      </c>
      <c r="K66" s="116">
        <v>3435.5</v>
      </c>
    </row>
    <row r="67" spans="1:11" s="43" customFormat="1">
      <c r="A67" s="122">
        <v>67</v>
      </c>
      <c r="B67" s="109" t="s">
        <v>306</v>
      </c>
      <c r="C67" s="122" t="s">
        <v>57</v>
      </c>
      <c r="D67" s="109">
        <v>1076</v>
      </c>
      <c r="E67" s="109">
        <v>855</v>
      </c>
      <c r="F67" s="109">
        <v>797</v>
      </c>
      <c r="G67" s="109">
        <v>746</v>
      </c>
      <c r="H67" s="109">
        <v>716</v>
      </c>
      <c r="I67" s="109"/>
      <c r="J67" s="109"/>
      <c r="K67" s="109"/>
    </row>
    <row r="68" spans="1:11">
      <c r="A68" s="111">
        <v>68</v>
      </c>
      <c r="B68" s="113" t="s">
        <v>284</v>
      </c>
      <c r="C68" s="111" t="s">
        <v>57</v>
      </c>
      <c r="D68" s="116">
        <v>3</v>
      </c>
      <c r="E68" s="116">
        <v>3</v>
      </c>
      <c r="F68" s="116">
        <v>3</v>
      </c>
      <c r="G68" s="116">
        <v>3</v>
      </c>
      <c r="H68" s="116">
        <v>3</v>
      </c>
      <c r="I68" s="116">
        <v>3</v>
      </c>
      <c r="J68" s="116">
        <v>3</v>
      </c>
      <c r="K68" s="116">
        <v>4</v>
      </c>
    </row>
    <row r="69" spans="1:11" ht="24.75" customHeight="1">
      <c r="A69" s="111">
        <v>69</v>
      </c>
      <c r="B69" s="113" t="s">
        <v>103</v>
      </c>
      <c r="C69" s="111" t="s">
        <v>57</v>
      </c>
      <c r="D69" s="116">
        <v>2846</v>
      </c>
      <c r="E69" s="116">
        <v>2833</v>
      </c>
      <c r="F69" s="116">
        <v>2709</v>
      </c>
      <c r="G69" s="116">
        <v>2621</v>
      </c>
      <c r="H69" s="116">
        <v>2734</v>
      </c>
      <c r="I69" s="116">
        <v>2746</v>
      </c>
      <c r="J69" s="116">
        <v>2701</v>
      </c>
      <c r="K69" s="116">
        <v>2795</v>
      </c>
    </row>
    <row r="70" spans="1:11" ht="12.75" customHeight="1">
      <c r="A70" s="111">
        <v>70</v>
      </c>
      <c r="B70" s="113" t="s">
        <v>104</v>
      </c>
      <c r="C70" s="111" t="s">
        <v>57</v>
      </c>
      <c r="D70" s="116">
        <v>148</v>
      </c>
      <c r="E70" s="116">
        <v>157</v>
      </c>
      <c r="F70" s="116">
        <v>151</v>
      </c>
      <c r="G70" s="116">
        <v>147</v>
      </c>
      <c r="H70" s="116">
        <v>144</v>
      </c>
      <c r="I70" s="116">
        <v>148</v>
      </c>
      <c r="J70" s="116">
        <v>162</v>
      </c>
      <c r="K70" s="116">
        <v>156</v>
      </c>
    </row>
    <row r="71" spans="1:11">
      <c r="A71" s="111">
        <v>71</v>
      </c>
      <c r="B71" s="113" t="s">
        <v>285</v>
      </c>
      <c r="C71" s="111" t="s">
        <v>57</v>
      </c>
      <c r="D71" s="116">
        <v>36</v>
      </c>
      <c r="E71" s="116">
        <v>37</v>
      </c>
      <c r="F71" s="116">
        <v>38</v>
      </c>
      <c r="G71" s="116">
        <v>10</v>
      </c>
      <c r="H71" s="116">
        <v>10</v>
      </c>
      <c r="I71" s="116">
        <v>39</v>
      </c>
      <c r="J71" s="116">
        <v>40</v>
      </c>
      <c r="K71" s="116">
        <v>52</v>
      </c>
    </row>
    <row r="72" spans="1:11">
      <c r="A72" s="111">
        <v>72</v>
      </c>
      <c r="B72" s="113" t="s">
        <v>286</v>
      </c>
      <c r="C72" s="111" t="s">
        <v>57</v>
      </c>
      <c r="D72" s="116">
        <v>60</v>
      </c>
      <c r="E72" s="116">
        <v>66</v>
      </c>
      <c r="F72" s="116">
        <v>64</v>
      </c>
      <c r="G72" s="116">
        <v>67</v>
      </c>
      <c r="H72" s="116">
        <v>70</v>
      </c>
      <c r="I72" s="116">
        <v>75</v>
      </c>
      <c r="J72" s="116">
        <v>78</v>
      </c>
      <c r="K72" s="116">
        <v>69</v>
      </c>
    </row>
    <row r="73" spans="1:11">
      <c r="A73" s="111">
        <v>73</v>
      </c>
      <c r="B73" s="113" t="s">
        <v>287</v>
      </c>
      <c r="C73" s="111" t="s">
        <v>57</v>
      </c>
      <c r="D73" s="116">
        <v>156</v>
      </c>
      <c r="E73" s="116">
        <v>165</v>
      </c>
      <c r="F73" s="116">
        <v>162</v>
      </c>
      <c r="G73" s="116">
        <v>142</v>
      </c>
      <c r="H73" s="116">
        <v>143</v>
      </c>
      <c r="I73" s="116">
        <v>133</v>
      </c>
      <c r="J73" s="116">
        <v>131</v>
      </c>
      <c r="K73" s="116">
        <v>124</v>
      </c>
    </row>
    <row r="74" spans="1:11">
      <c r="A74" s="111">
        <v>74</v>
      </c>
      <c r="B74" s="113" t="s">
        <v>139</v>
      </c>
      <c r="C74" s="111" t="s">
        <v>57</v>
      </c>
      <c r="D74" s="116">
        <v>4</v>
      </c>
      <c r="E74" s="116">
        <v>6</v>
      </c>
      <c r="F74" s="116">
        <v>4</v>
      </c>
      <c r="G74" s="116">
        <v>10</v>
      </c>
      <c r="H74" s="116">
        <v>8</v>
      </c>
      <c r="I74" s="116">
        <v>6</v>
      </c>
      <c r="J74" s="116">
        <v>6</v>
      </c>
      <c r="K74" s="116">
        <v>7</v>
      </c>
    </row>
    <row r="75" spans="1:11">
      <c r="A75" s="111">
        <v>75</v>
      </c>
      <c r="B75" s="113" t="s">
        <v>292</v>
      </c>
      <c r="C75" s="111" t="s">
        <v>57</v>
      </c>
      <c r="D75" s="116">
        <v>74</v>
      </c>
      <c r="E75" s="116">
        <v>92</v>
      </c>
      <c r="F75" s="116">
        <v>94</v>
      </c>
      <c r="G75" s="116">
        <v>91</v>
      </c>
      <c r="H75" s="116">
        <v>59</v>
      </c>
      <c r="I75" s="116">
        <v>81</v>
      </c>
      <c r="J75" s="116">
        <v>99</v>
      </c>
      <c r="K75" s="116">
        <v>98</v>
      </c>
    </row>
  </sheetData>
  <mergeCells count="5">
    <mergeCell ref="F4:K4"/>
    <mergeCell ref="D3:K3"/>
    <mergeCell ref="D4:E4"/>
    <mergeCell ref="D5:K5"/>
    <mergeCell ref="A1:K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75"/>
  <sheetViews>
    <sheetView workbookViewId="0">
      <selection activeCell="S9" sqref="S9"/>
    </sheetView>
  </sheetViews>
  <sheetFormatPr defaultRowHeight="12.75" customHeight="1"/>
  <cols>
    <col min="1" max="1" width="4.140625" style="129" customWidth="1"/>
    <col min="2" max="2" width="48.7109375" style="130" bestFit="1" customWidth="1"/>
    <col min="3" max="3" width="8.140625" style="129" customWidth="1"/>
    <col min="4" max="16384" width="9.140625" style="124"/>
  </cols>
  <sheetData>
    <row r="1" spans="1:11" ht="24.75" customHeight="1">
      <c r="A1" s="168" t="s">
        <v>307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9.5" customHeight="1">
      <c r="A2" s="114" t="s">
        <v>0</v>
      </c>
      <c r="B2" s="114" t="s">
        <v>224</v>
      </c>
      <c r="C2" s="114" t="s">
        <v>309</v>
      </c>
      <c r="D2" s="112" t="s">
        <v>117</v>
      </c>
      <c r="E2" s="112" t="s">
        <v>118</v>
      </c>
      <c r="F2" s="112" t="s">
        <v>119</v>
      </c>
      <c r="G2" s="112" t="s">
        <v>190</v>
      </c>
      <c r="H2" s="112" t="s">
        <v>191</v>
      </c>
      <c r="I2" s="112" t="s">
        <v>220</v>
      </c>
      <c r="J2" s="112" t="s">
        <v>221</v>
      </c>
      <c r="K2" s="112" t="s">
        <v>222</v>
      </c>
    </row>
    <row r="3" spans="1:11">
      <c r="A3" s="112">
        <v>1</v>
      </c>
      <c r="B3" s="113" t="s">
        <v>225</v>
      </c>
      <c r="C3" s="114" t="s">
        <v>57</v>
      </c>
      <c r="D3" s="167">
        <v>1931</v>
      </c>
      <c r="E3" s="167"/>
      <c r="F3" s="167"/>
      <c r="G3" s="167"/>
      <c r="H3" s="167"/>
      <c r="I3" s="167"/>
      <c r="J3" s="167"/>
      <c r="K3" s="167"/>
    </row>
    <row r="4" spans="1:11">
      <c r="A4" s="112">
        <v>2</v>
      </c>
      <c r="B4" s="113" t="s">
        <v>226</v>
      </c>
      <c r="C4" s="114" t="s">
        <v>57</v>
      </c>
      <c r="D4" s="167">
        <v>6</v>
      </c>
      <c r="E4" s="167"/>
      <c r="F4" s="167"/>
      <c r="G4" s="167"/>
      <c r="H4" s="167"/>
      <c r="I4" s="167"/>
      <c r="J4" s="167"/>
      <c r="K4" s="167"/>
    </row>
    <row r="5" spans="1:11">
      <c r="A5" s="112">
        <v>3</v>
      </c>
      <c r="B5" s="113" t="s">
        <v>227</v>
      </c>
      <c r="C5" s="114" t="s">
        <v>293</v>
      </c>
      <c r="D5" s="167">
        <v>3079</v>
      </c>
      <c r="E5" s="167"/>
      <c r="F5" s="167"/>
      <c r="G5" s="167"/>
      <c r="H5" s="167"/>
      <c r="I5" s="167"/>
      <c r="J5" s="167"/>
      <c r="K5" s="167"/>
    </row>
    <row r="6" spans="1:11">
      <c r="A6" s="112">
        <v>4</v>
      </c>
      <c r="B6" s="115" t="s">
        <v>228</v>
      </c>
      <c r="C6" s="114" t="s">
        <v>57</v>
      </c>
      <c r="D6" s="117">
        <v>3035</v>
      </c>
      <c r="E6" s="117">
        <v>3050</v>
      </c>
      <c r="F6" s="117">
        <v>3076</v>
      </c>
      <c r="G6" s="117">
        <v>3097</v>
      </c>
      <c r="H6" s="117">
        <f>H7+H8</f>
        <v>3052</v>
      </c>
      <c r="I6" s="117">
        <v>3119</v>
      </c>
      <c r="J6" s="117">
        <v>3218</v>
      </c>
      <c r="K6" s="117">
        <v>3251</v>
      </c>
    </row>
    <row r="7" spans="1:11">
      <c r="A7" s="112">
        <v>5</v>
      </c>
      <c r="B7" s="113" t="s">
        <v>229</v>
      </c>
      <c r="C7" s="114" t="s">
        <v>57</v>
      </c>
      <c r="D7" s="117">
        <v>1535</v>
      </c>
      <c r="E7" s="117">
        <v>1553</v>
      </c>
      <c r="F7" s="117">
        <v>1558</v>
      </c>
      <c r="G7" s="117">
        <v>1579</v>
      </c>
      <c r="H7" s="117">
        <v>1550</v>
      </c>
      <c r="I7" s="117">
        <v>1583</v>
      </c>
      <c r="J7" s="117">
        <v>1632</v>
      </c>
      <c r="K7" s="117">
        <v>1647</v>
      </c>
    </row>
    <row r="8" spans="1:11">
      <c r="A8" s="112">
        <v>6</v>
      </c>
      <c r="B8" s="113" t="s">
        <v>298</v>
      </c>
      <c r="C8" s="114" t="s">
        <v>57</v>
      </c>
      <c r="D8" s="117">
        <v>1500</v>
      </c>
      <c r="E8" s="117">
        <v>1497</v>
      </c>
      <c r="F8" s="117">
        <v>1518</v>
      </c>
      <c r="G8" s="117">
        <v>1518</v>
      </c>
      <c r="H8" s="117">
        <v>1502</v>
      </c>
      <c r="I8" s="117">
        <v>1536</v>
      </c>
      <c r="J8" s="117">
        <v>1586</v>
      </c>
      <c r="K8" s="117">
        <v>1604</v>
      </c>
    </row>
    <row r="9" spans="1:11">
      <c r="A9" s="112">
        <v>7</v>
      </c>
      <c r="B9" s="113" t="s">
        <v>232</v>
      </c>
      <c r="C9" s="114" t="s">
        <v>214</v>
      </c>
      <c r="D9" s="125">
        <v>0.98570964598895749</v>
      </c>
      <c r="E9" s="125">
        <v>0.99058135758363108</v>
      </c>
      <c r="F9" s="125">
        <v>0.99902565768106533</v>
      </c>
      <c r="G9" s="125">
        <v>1</v>
      </c>
      <c r="H9" s="125">
        <v>1</v>
      </c>
      <c r="I9" s="126">
        <f>I6/$D$5</f>
        <v>1.0129912309191296</v>
      </c>
      <c r="J9" s="126">
        <f t="shared" ref="J9:K9" si="0">J6/$D$5</f>
        <v>1.0451445274439752</v>
      </c>
      <c r="K9" s="126">
        <f t="shared" si="0"/>
        <v>1.0558622929522572</v>
      </c>
    </row>
    <row r="10" spans="1:11">
      <c r="A10" s="112">
        <v>8</v>
      </c>
      <c r="B10" s="113" t="s">
        <v>299</v>
      </c>
      <c r="C10" s="114" t="s">
        <v>57</v>
      </c>
      <c r="D10" s="117">
        <v>1137</v>
      </c>
      <c r="E10" s="117">
        <v>1145</v>
      </c>
      <c r="F10" s="117">
        <v>1171</v>
      </c>
      <c r="G10" s="117">
        <v>1152</v>
      </c>
      <c r="H10" s="117">
        <v>1150</v>
      </c>
      <c r="I10" s="117">
        <v>1211</v>
      </c>
      <c r="J10" s="117">
        <v>1271</v>
      </c>
      <c r="K10" s="117">
        <v>1317</v>
      </c>
    </row>
    <row r="11" spans="1:11">
      <c r="A11" s="112">
        <v>9</v>
      </c>
      <c r="B11" s="113" t="s">
        <v>234</v>
      </c>
      <c r="C11" s="114" t="s">
        <v>57</v>
      </c>
      <c r="D11" s="117">
        <v>754</v>
      </c>
      <c r="E11" s="117">
        <v>922</v>
      </c>
      <c r="F11" s="117">
        <v>726</v>
      </c>
      <c r="G11" s="117">
        <v>694</v>
      </c>
      <c r="H11" s="117">
        <v>652</v>
      </c>
      <c r="I11" s="117">
        <v>678</v>
      </c>
      <c r="J11" s="117">
        <v>680</v>
      </c>
      <c r="K11" s="117">
        <v>669</v>
      </c>
    </row>
    <row r="12" spans="1:11">
      <c r="A12" s="112">
        <v>10</v>
      </c>
      <c r="B12" s="113" t="s">
        <v>235</v>
      </c>
      <c r="C12" s="114" t="s">
        <v>57</v>
      </c>
      <c r="D12" s="117">
        <v>2281</v>
      </c>
      <c r="E12" s="117">
        <v>2128</v>
      </c>
      <c r="F12" s="117">
        <v>2350</v>
      </c>
      <c r="G12" s="117">
        <v>2403</v>
      </c>
      <c r="H12" s="117">
        <v>2400</v>
      </c>
      <c r="I12" s="117">
        <v>2441</v>
      </c>
      <c r="J12" s="117">
        <v>2538</v>
      </c>
      <c r="K12" s="117">
        <v>2582</v>
      </c>
    </row>
    <row r="13" spans="1:11">
      <c r="A13" s="112">
        <v>11</v>
      </c>
      <c r="B13" s="113" t="s">
        <v>300</v>
      </c>
      <c r="C13" s="114" t="s">
        <v>57</v>
      </c>
      <c r="D13" s="117">
        <v>843</v>
      </c>
      <c r="E13" s="117">
        <v>858</v>
      </c>
      <c r="F13" s="117">
        <v>880</v>
      </c>
      <c r="G13" s="117">
        <v>884</v>
      </c>
      <c r="H13" s="117">
        <f>H14+H15</f>
        <v>890</v>
      </c>
      <c r="I13" s="117">
        <v>909</v>
      </c>
      <c r="J13" s="117">
        <v>928</v>
      </c>
      <c r="K13" s="117">
        <v>931</v>
      </c>
    </row>
    <row r="14" spans="1:11">
      <c r="A14" s="112">
        <v>12</v>
      </c>
      <c r="B14" s="113" t="s">
        <v>237</v>
      </c>
      <c r="C14" s="114" t="s">
        <v>57</v>
      </c>
      <c r="D14" s="117">
        <v>224</v>
      </c>
      <c r="E14" s="117">
        <v>277</v>
      </c>
      <c r="F14" s="117">
        <v>226</v>
      </c>
      <c r="G14" s="117">
        <v>217</v>
      </c>
      <c r="H14" s="117">
        <v>214</v>
      </c>
      <c r="I14" s="117">
        <v>220</v>
      </c>
      <c r="J14" s="117">
        <v>272</v>
      </c>
      <c r="K14" s="117">
        <v>209</v>
      </c>
    </row>
    <row r="15" spans="1:11">
      <c r="A15" s="112">
        <v>13</v>
      </c>
      <c r="B15" s="113" t="s">
        <v>301</v>
      </c>
      <c r="C15" s="114" t="s">
        <v>57</v>
      </c>
      <c r="D15" s="117">
        <v>619</v>
      </c>
      <c r="E15" s="117">
        <v>581</v>
      </c>
      <c r="F15" s="117">
        <v>654</v>
      </c>
      <c r="G15" s="117">
        <v>667</v>
      </c>
      <c r="H15" s="117">
        <v>676</v>
      </c>
      <c r="I15" s="117">
        <v>689</v>
      </c>
      <c r="J15" s="117">
        <v>656</v>
      </c>
      <c r="K15" s="117">
        <v>722</v>
      </c>
    </row>
    <row r="16" spans="1:11">
      <c r="A16" s="112">
        <v>14</v>
      </c>
      <c r="B16" s="113" t="s">
        <v>239</v>
      </c>
      <c r="C16" s="114" t="s">
        <v>57</v>
      </c>
      <c r="D16" s="117">
        <v>104</v>
      </c>
      <c r="E16" s="117">
        <v>186</v>
      </c>
      <c r="F16" s="117">
        <v>121</v>
      </c>
      <c r="G16" s="117">
        <f>G17+G18</f>
        <v>110</v>
      </c>
      <c r="H16" s="117">
        <f>H17+H18</f>
        <v>139</v>
      </c>
      <c r="I16" s="117">
        <v>109</v>
      </c>
      <c r="J16" s="117">
        <v>147</v>
      </c>
      <c r="K16" s="117">
        <v>96</v>
      </c>
    </row>
    <row r="17" spans="1:11">
      <c r="A17" s="112">
        <v>15</v>
      </c>
      <c r="B17" s="113" t="s">
        <v>229</v>
      </c>
      <c r="C17" s="114" t="s">
        <v>57</v>
      </c>
      <c r="D17" s="117">
        <v>31</v>
      </c>
      <c r="E17" s="117">
        <v>112</v>
      </c>
      <c r="F17" s="117">
        <v>18</v>
      </c>
      <c r="G17" s="117">
        <v>29</v>
      </c>
      <c r="H17" s="117">
        <v>16</v>
      </c>
      <c r="I17" s="117">
        <v>36</v>
      </c>
      <c r="J17" s="117">
        <v>30</v>
      </c>
      <c r="K17" s="117">
        <v>11</v>
      </c>
    </row>
    <row r="18" spans="1:11">
      <c r="A18" s="112">
        <v>16</v>
      </c>
      <c r="B18" s="113" t="s">
        <v>298</v>
      </c>
      <c r="C18" s="114" t="s">
        <v>57</v>
      </c>
      <c r="D18" s="117">
        <v>73</v>
      </c>
      <c r="E18" s="117">
        <v>74</v>
      </c>
      <c r="F18" s="117">
        <v>103</v>
      </c>
      <c r="G18" s="117">
        <v>81</v>
      </c>
      <c r="H18" s="117">
        <v>123</v>
      </c>
      <c r="I18" s="117">
        <v>73</v>
      </c>
      <c r="J18" s="117">
        <v>117</v>
      </c>
      <c r="K18" s="117">
        <v>85</v>
      </c>
    </row>
    <row r="19" spans="1:11">
      <c r="A19" s="112">
        <v>17</v>
      </c>
      <c r="B19" s="113" t="s">
        <v>240</v>
      </c>
      <c r="C19" s="114" t="s">
        <v>57</v>
      </c>
      <c r="D19" s="117">
        <v>0</v>
      </c>
      <c r="E19" s="117">
        <v>2</v>
      </c>
      <c r="F19" s="117">
        <v>1</v>
      </c>
      <c r="G19" s="117">
        <v>1</v>
      </c>
      <c r="H19" s="117">
        <v>1</v>
      </c>
      <c r="I19" s="117">
        <v>1</v>
      </c>
      <c r="J19" s="117">
        <v>1</v>
      </c>
      <c r="K19" s="117">
        <v>3</v>
      </c>
    </row>
    <row r="20" spans="1:11">
      <c r="A20" s="112">
        <v>18</v>
      </c>
      <c r="B20" s="113" t="s">
        <v>241</v>
      </c>
      <c r="C20" s="114" t="s">
        <v>57</v>
      </c>
      <c r="D20" s="117">
        <v>0</v>
      </c>
      <c r="E20" s="117">
        <v>43</v>
      </c>
      <c r="F20" s="117">
        <v>48</v>
      </c>
      <c r="G20" s="117">
        <v>39</v>
      </c>
      <c r="H20" s="117">
        <v>46</v>
      </c>
      <c r="I20" s="117">
        <v>32</v>
      </c>
      <c r="J20" s="117">
        <v>44</v>
      </c>
      <c r="K20" s="117">
        <v>45</v>
      </c>
    </row>
    <row r="21" spans="1:11">
      <c r="A21" s="112">
        <v>19</v>
      </c>
      <c r="B21" s="113" t="s">
        <v>242</v>
      </c>
      <c r="C21" s="114" t="s">
        <v>57</v>
      </c>
      <c r="D21" s="117">
        <v>175</v>
      </c>
      <c r="E21" s="117">
        <v>240</v>
      </c>
      <c r="F21" s="117">
        <v>243</v>
      </c>
      <c r="G21" s="117">
        <v>126</v>
      </c>
      <c r="H21" s="117">
        <v>167</v>
      </c>
      <c r="I21" s="117">
        <v>109</v>
      </c>
      <c r="J21" s="117">
        <v>153</v>
      </c>
      <c r="K21" s="117">
        <v>130</v>
      </c>
    </row>
    <row r="22" spans="1:11">
      <c r="A22" s="112">
        <v>20</v>
      </c>
      <c r="B22" s="113" t="s">
        <v>229</v>
      </c>
      <c r="C22" s="114" t="s">
        <v>57</v>
      </c>
      <c r="D22" s="117">
        <v>110</v>
      </c>
      <c r="E22" s="117">
        <v>137</v>
      </c>
      <c r="F22" s="117">
        <v>103</v>
      </c>
      <c r="G22" s="117">
        <f>G21-G23</f>
        <v>62</v>
      </c>
      <c r="H22" s="117">
        <f>H21-H23</f>
        <v>95</v>
      </c>
      <c r="I22" s="117"/>
      <c r="J22" s="117"/>
      <c r="K22" s="117">
        <v>91</v>
      </c>
    </row>
    <row r="23" spans="1:11">
      <c r="A23" s="112">
        <v>21</v>
      </c>
      <c r="B23" s="113" t="s">
        <v>298</v>
      </c>
      <c r="C23" s="114" t="s">
        <v>57</v>
      </c>
      <c r="D23" s="117">
        <v>65</v>
      </c>
      <c r="E23" s="117">
        <v>103</v>
      </c>
      <c r="F23" s="117">
        <v>140</v>
      </c>
      <c r="G23" s="117">
        <v>64</v>
      </c>
      <c r="H23" s="117">
        <v>72</v>
      </c>
      <c r="I23" s="117"/>
      <c r="J23" s="117"/>
      <c r="K23" s="117">
        <v>39</v>
      </c>
    </row>
    <row r="24" spans="1:11">
      <c r="A24" s="112">
        <v>22</v>
      </c>
      <c r="B24" s="113" t="s">
        <v>243</v>
      </c>
      <c r="C24" s="114" t="s">
        <v>57</v>
      </c>
      <c r="D24" s="117">
        <v>70</v>
      </c>
      <c r="E24" s="117">
        <v>67</v>
      </c>
      <c r="F24" s="117">
        <v>79</v>
      </c>
      <c r="G24" s="117">
        <v>77</v>
      </c>
      <c r="H24" s="117">
        <v>63</v>
      </c>
      <c r="I24" s="117">
        <v>69</v>
      </c>
      <c r="J24" s="117">
        <v>84</v>
      </c>
      <c r="K24" s="117">
        <v>79</v>
      </c>
    </row>
    <row r="25" spans="1:11">
      <c r="A25" s="112">
        <v>23</v>
      </c>
      <c r="B25" s="113" t="s">
        <v>244</v>
      </c>
      <c r="C25" s="114" t="s">
        <v>57</v>
      </c>
      <c r="D25" s="117">
        <v>22</v>
      </c>
      <c r="E25" s="117">
        <v>15</v>
      </c>
      <c r="F25" s="117">
        <v>23</v>
      </c>
      <c r="G25" s="117">
        <v>23</v>
      </c>
      <c r="H25" s="117">
        <v>20</v>
      </c>
      <c r="I25" s="117">
        <v>17</v>
      </c>
      <c r="J25" s="117">
        <v>20</v>
      </c>
      <c r="K25" s="117">
        <v>16</v>
      </c>
    </row>
    <row r="26" spans="1:11">
      <c r="A26" s="112">
        <v>24</v>
      </c>
      <c r="B26" s="113" t="s">
        <v>245</v>
      </c>
      <c r="C26" s="114" t="s">
        <v>57</v>
      </c>
      <c r="D26" s="117">
        <f t="shared" ref="D26:H26" si="1">D24-D25</f>
        <v>48</v>
      </c>
      <c r="E26" s="117">
        <f t="shared" si="1"/>
        <v>52</v>
      </c>
      <c r="F26" s="117">
        <f t="shared" si="1"/>
        <v>56</v>
      </c>
      <c r="G26" s="117">
        <f t="shared" si="1"/>
        <v>54</v>
      </c>
      <c r="H26" s="117">
        <f t="shared" si="1"/>
        <v>43</v>
      </c>
      <c r="I26" s="117">
        <v>52</v>
      </c>
      <c r="J26" s="117">
        <v>64</v>
      </c>
      <c r="K26" s="117">
        <v>63</v>
      </c>
    </row>
    <row r="27" spans="1:11">
      <c r="A27" s="112">
        <v>25</v>
      </c>
      <c r="B27" s="113" t="s">
        <v>63</v>
      </c>
      <c r="C27" s="114" t="s">
        <v>57</v>
      </c>
      <c r="D27" s="117">
        <v>9</v>
      </c>
      <c r="E27" s="117">
        <v>17</v>
      </c>
      <c r="F27" s="117">
        <v>11</v>
      </c>
      <c r="G27" s="117">
        <v>11</v>
      </c>
      <c r="H27" s="117">
        <v>12</v>
      </c>
      <c r="I27" s="117">
        <v>8</v>
      </c>
      <c r="J27" s="117">
        <v>31</v>
      </c>
      <c r="K27" s="117">
        <v>14</v>
      </c>
    </row>
    <row r="28" spans="1:11">
      <c r="A28" s="112">
        <v>26</v>
      </c>
      <c r="B28" s="113" t="s">
        <v>64</v>
      </c>
      <c r="C28" s="114" t="s">
        <v>57</v>
      </c>
      <c r="D28" s="117">
        <v>2</v>
      </c>
      <c r="E28" s="117">
        <v>2</v>
      </c>
      <c r="F28" s="117">
        <v>1</v>
      </c>
      <c r="G28" s="117">
        <v>1</v>
      </c>
      <c r="H28" s="117">
        <v>1</v>
      </c>
      <c r="I28" s="117">
        <v>1</v>
      </c>
      <c r="J28" s="117">
        <v>4</v>
      </c>
      <c r="K28" s="117">
        <v>5</v>
      </c>
    </row>
    <row r="29" spans="1:11">
      <c r="A29" s="112">
        <v>27</v>
      </c>
      <c r="B29" s="113" t="s">
        <v>302</v>
      </c>
      <c r="C29" s="114" t="s">
        <v>57</v>
      </c>
      <c r="D29" s="117">
        <v>30</v>
      </c>
      <c r="E29" s="117">
        <v>25</v>
      </c>
      <c r="F29" s="117">
        <v>92</v>
      </c>
      <c r="G29" s="117">
        <v>46</v>
      </c>
      <c r="H29" s="117">
        <v>39</v>
      </c>
      <c r="I29" s="117"/>
      <c r="J29" s="117"/>
      <c r="K29" s="117"/>
    </row>
    <row r="30" spans="1:11">
      <c r="A30" s="112">
        <v>28</v>
      </c>
      <c r="B30" s="113" t="s">
        <v>303</v>
      </c>
      <c r="C30" s="114" t="s">
        <v>57</v>
      </c>
      <c r="D30" s="117">
        <v>41</v>
      </c>
      <c r="E30" s="117">
        <v>63</v>
      </c>
      <c r="F30" s="117">
        <v>122</v>
      </c>
      <c r="G30" s="117">
        <v>67</v>
      </c>
      <c r="H30" s="117">
        <v>57</v>
      </c>
      <c r="I30" s="117"/>
      <c r="J30" s="117"/>
      <c r="K30" s="117"/>
    </row>
    <row r="31" spans="1:11">
      <c r="A31" s="112">
        <v>29</v>
      </c>
      <c r="B31" s="113" t="s">
        <v>304</v>
      </c>
      <c r="C31" s="114" t="s">
        <v>57</v>
      </c>
      <c r="D31" s="117">
        <v>1255</v>
      </c>
      <c r="E31" s="117">
        <v>1327</v>
      </c>
      <c r="F31" s="112" t="s">
        <v>65</v>
      </c>
      <c r="G31" s="117"/>
      <c r="H31" s="112"/>
      <c r="I31" s="117"/>
      <c r="J31" s="117"/>
      <c r="K31" s="117"/>
    </row>
    <row r="32" spans="1:11">
      <c r="A32" s="112">
        <v>30</v>
      </c>
      <c r="B32" s="113" t="s">
        <v>94</v>
      </c>
      <c r="C32" s="114" t="s">
        <v>57</v>
      </c>
      <c r="D32" s="117">
        <v>1137</v>
      </c>
      <c r="E32" s="117">
        <v>1937</v>
      </c>
      <c r="F32" s="117">
        <v>1925</v>
      </c>
      <c r="G32" s="117">
        <v>1787</v>
      </c>
      <c r="H32" s="117">
        <v>1747</v>
      </c>
      <c r="I32" s="117"/>
      <c r="J32" s="117"/>
      <c r="K32" s="117"/>
    </row>
    <row r="33" spans="1:11">
      <c r="A33" s="112">
        <v>31</v>
      </c>
      <c r="B33" s="113" t="s">
        <v>249</v>
      </c>
      <c r="C33" s="114" t="s">
        <v>57</v>
      </c>
      <c r="D33" s="117">
        <v>1241</v>
      </c>
      <c r="E33" s="117">
        <v>1310</v>
      </c>
      <c r="F33" s="112" t="s">
        <v>65</v>
      </c>
      <c r="G33" s="111" t="s">
        <v>65</v>
      </c>
      <c r="H33" s="111" t="s">
        <v>65</v>
      </c>
      <c r="I33" s="117"/>
      <c r="J33" s="117"/>
      <c r="K33" s="117"/>
    </row>
    <row r="34" spans="1:11">
      <c r="A34" s="112">
        <v>32</v>
      </c>
      <c r="B34" s="113" t="s">
        <v>250</v>
      </c>
      <c r="C34" s="114" t="s">
        <v>57</v>
      </c>
      <c r="D34" s="117">
        <v>14</v>
      </c>
      <c r="E34" s="117">
        <v>17</v>
      </c>
      <c r="F34" s="112" t="s">
        <v>65</v>
      </c>
      <c r="G34" s="111" t="s">
        <v>65</v>
      </c>
      <c r="H34" s="111" t="s">
        <v>65</v>
      </c>
      <c r="I34" s="117"/>
      <c r="J34" s="117"/>
      <c r="K34" s="117"/>
    </row>
    <row r="35" spans="1:11">
      <c r="A35" s="112">
        <v>33</v>
      </c>
      <c r="B35" s="113" t="s">
        <v>305</v>
      </c>
      <c r="C35" s="114" t="s">
        <v>214</v>
      </c>
      <c r="D35" s="127">
        <f t="shared" ref="D35:E35" si="2">+D34/D31*100</f>
        <v>1.1155378486055778</v>
      </c>
      <c r="E35" s="127">
        <f t="shared" si="2"/>
        <v>1.281085154483798</v>
      </c>
      <c r="F35" s="112" t="s">
        <v>65</v>
      </c>
      <c r="G35" s="121" t="s">
        <v>65</v>
      </c>
      <c r="H35" s="111" t="s">
        <v>65</v>
      </c>
      <c r="I35" s="117"/>
      <c r="J35" s="117"/>
      <c r="K35" s="117"/>
    </row>
    <row r="36" spans="1:11">
      <c r="A36" s="112">
        <v>34</v>
      </c>
      <c r="B36" s="113" t="s">
        <v>255</v>
      </c>
      <c r="C36" s="114" t="s">
        <v>294</v>
      </c>
      <c r="D36" s="125">
        <v>61</v>
      </c>
      <c r="E36" s="117">
        <v>54.3</v>
      </c>
      <c r="F36" s="117">
        <v>78.8</v>
      </c>
      <c r="G36" s="117">
        <v>63.9</v>
      </c>
      <c r="H36" s="117">
        <v>77.099999999999994</v>
      </c>
      <c r="I36" s="117">
        <v>178.1</v>
      </c>
      <c r="J36" s="117">
        <v>166.8</v>
      </c>
      <c r="K36" s="117">
        <v>185.6</v>
      </c>
    </row>
    <row r="37" spans="1:11" ht="18" customHeight="1">
      <c r="A37" s="112">
        <v>35</v>
      </c>
      <c r="B37" s="113" t="s">
        <v>256</v>
      </c>
      <c r="C37" s="114" t="s">
        <v>294</v>
      </c>
      <c r="D37" s="125">
        <v>235</v>
      </c>
      <c r="E37" s="117">
        <v>279.5</v>
      </c>
      <c r="F37" s="117">
        <v>602.5</v>
      </c>
      <c r="G37" s="117">
        <v>606.9</v>
      </c>
      <c r="H37" s="117">
        <v>521.5</v>
      </c>
      <c r="I37" s="117">
        <v>530.6</v>
      </c>
      <c r="J37" s="117">
        <v>484</v>
      </c>
      <c r="K37" s="117">
        <v>455.5</v>
      </c>
    </row>
    <row r="38" spans="1:11" ht="18" customHeight="1">
      <c r="A38" s="112">
        <v>36</v>
      </c>
      <c r="B38" s="113" t="s">
        <v>257</v>
      </c>
      <c r="C38" s="114" t="s">
        <v>294</v>
      </c>
      <c r="D38" s="117">
        <v>173.9</v>
      </c>
      <c r="E38" s="117">
        <v>225.2</v>
      </c>
      <c r="F38" s="125">
        <v>580</v>
      </c>
      <c r="G38" s="125">
        <v>511</v>
      </c>
      <c r="H38" s="125">
        <v>245.5</v>
      </c>
      <c r="I38" s="117">
        <v>208</v>
      </c>
      <c r="J38" s="117">
        <v>247.4</v>
      </c>
      <c r="K38" s="117">
        <v>225.1</v>
      </c>
    </row>
    <row r="39" spans="1:11">
      <c r="A39" s="112">
        <v>37</v>
      </c>
      <c r="B39" s="113" t="s">
        <v>259</v>
      </c>
      <c r="C39" s="114" t="s">
        <v>57</v>
      </c>
      <c r="D39" s="117">
        <v>615</v>
      </c>
      <c r="E39" s="117">
        <v>649</v>
      </c>
      <c r="F39" s="117">
        <v>676</v>
      </c>
      <c r="G39" s="117">
        <v>683</v>
      </c>
      <c r="H39" s="117">
        <v>693</v>
      </c>
      <c r="I39" s="117">
        <v>716</v>
      </c>
      <c r="J39" s="117">
        <v>730</v>
      </c>
      <c r="K39" s="117">
        <v>730</v>
      </c>
    </row>
    <row r="40" spans="1:11">
      <c r="A40" s="112">
        <v>38</v>
      </c>
      <c r="B40" s="113" t="s">
        <v>260</v>
      </c>
      <c r="C40" s="114" t="s">
        <v>57</v>
      </c>
      <c r="D40" s="117">
        <v>553</v>
      </c>
      <c r="E40" s="117">
        <v>539</v>
      </c>
      <c r="F40" s="117">
        <v>555</v>
      </c>
      <c r="G40" s="117">
        <v>577</v>
      </c>
      <c r="H40" s="117">
        <v>594</v>
      </c>
      <c r="I40" s="117">
        <v>588</v>
      </c>
      <c r="J40" s="117">
        <v>645</v>
      </c>
      <c r="K40" s="117">
        <v>618</v>
      </c>
    </row>
    <row r="41" spans="1:11">
      <c r="A41" s="112">
        <v>39</v>
      </c>
      <c r="B41" s="113" t="s">
        <v>261</v>
      </c>
      <c r="C41" s="114" t="s">
        <v>57</v>
      </c>
      <c r="D41" s="117">
        <v>383</v>
      </c>
      <c r="E41" s="117">
        <v>470</v>
      </c>
      <c r="F41" s="117">
        <v>492</v>
      </c>
      <c r="G41" s="117">
        <v>474</v>
      </c>
      <c r="H41" s="117">
        <v>537</v>
      </c>
      <c r="I41" s="117">
        <v>524</v>
      </c>
      <c r="J41" s="117">
        <v>581</v>
      </c>
      <c r="K41" s="117">
        <v>440</v>
      </c>
    </row>
    <row r="42" spans="1:11">
      <c r="A42" s="112">
        <v>40</v>
      </c>
      <c r="B42" s="113" t="s">
        <v>262</v>
      </c>
      <c r="C42" s="114" t="s">
        <v>57</v>
      </c>
      <c r="D42" s="117">
        <v>451</v>
      </c>
      <c r="E42" s="117">
        <v>445</v>
      </c>
      <c r="F42" s="117">
        <v>404</v>
      </c>
      <c r="G42" s="117">
        <v>331</v>
      </c>
      <c r="H42" s="117">
        <v>470</v>
      </c>
      <c r="I42" s="117">
        <v>450</v>
      </c>
      <c r="J42" s="117">
        <v>516</v>
      </c>
      <c r="K42" s="117">
        <v>314</v>
      </c>
    </row>
    <row r="43" spans="1:11">
      <c r="A43" s="112">
        <v>41</v>
      </c>
      <c r="B43" s="113" t="s">
        <v>263</v>
      </c>
      <c r="C43" s="114" t="s">
        <v>57</v>
      </c>
      <c r="D43" s="117">
        <v>140</v>
      </c>
      <c r="E43" s="117">
        <v>119</v>
      </c>
      <c r="F43" s="117">
        <v>117</v>
      </c>
      <c r="G43" s="117">
        <v>135</v>
      </c>
      <c r="H43" s="117">
        <v>246</v>
      </c>
      <c r="I43" s="117">
        <v>265</v>
      </c>
      <c r="J43" s="117">
        <v>257</v>
      </c>
      <c r="K43" s="117">
        <v>217</v>
      </c>
    </row>
    <row r="44" spans="1:11">
      <c r="A44" s="112">
        <v>42</v>
      </c>
      <c r="B44" s="113" t="s">
        <v>308</v>
      </c>
      <c r="C44" s="114" t="s">
        <v>57</v>
      </c>
      <c r="D44" s="117">
        <v>1022</v>
      </c>
      <c r="E44" s="117">
        <v>1053</v>
      </c>
      <c r="F44" s="117">
        <v>1072</v>
      </c>
      <c r="G44" s="117">
        <v>1090</v>
      </c>
      <c r="H44" s="117">
        <v>1139</v>
      </c>
      <c r="I44" s="117">
        <v>1124</v>
      </c>
      <c r="J44" s="117">
        <v>1152</v>
      </c>
      <c r="K44" s="117">
        <v>1068</v>
      </c>
    </row>
    <row r="45" spans="1:11">
      <c r="A45" s="112">
        <v>43</v>
      </c>
      <c r="B45" s="113" t="s">
        <v>98</v>
      </c>
      <c r="C45" s="114" t="s">
        <v>57</v>
      </c>
      <c r="D45" s="117">
        <v>184298</v>
      </c>
      <c r="E45" s="117">
        <v>202913</v>
      </c>
      <c r="F45" s="117">
        <v>219299</v>
      </c>
      <c r="G45" s="117">
        <f>SUM(G46:G50)</f>
        <v>249189</v>
      </c>
      <c r="H45" s="117">
        <f>SUM(H46:H50)</f>
        <v>258704</v>
      </c>
      <c r="I45" s="117">
        <v>285624</v>
      </c>
      <c r="J45" s="117">
        <v>295555</v>
      </c>
      <c r="K45" s="117">
        <v>304136</v>
      </c>
    </row>
    <row r="46" spans="1:11">
      <c r="A46" s="112">
        <v>44</v>
      </c>
      <c r="B46" s="113" t="s">
        <v>265</v>
      </c>
      <c r="C46" s="114" t="s">
        <v>57</v>
      </c>
      <c r="D46" s="117">
        <v>11</v>
      </c>
      <c r="E46" s="117">
        <v>13</v>
      </c>
      <c r="F46" s="117">
        <v>13</v>
      </c>
      <c r="G46" s="117">
        <v>12</v>
      </c>
      <c r="H46" s="117">
        <v>14</v>
      </c>
      <c r="I46" s="117">
        <v>15</v>
      </c>
      <c r="J46" s="117">
        <v>18</v>
      </c>
      <c r="K46" s="117">
        <v>33</v>
      </c>
    </row>
    <row r="47" spans="1:11">
      <c r="A47" s="112">
        <v>45</v>
      </c>
      <c r="B47" s="113" t="s">
        <v>266</v>
      </c>
      <c r="C47" s="114" t="s">
        <v>57</v>
      </c>
      <c r="D47" s="117">
        <v>12814</v>
      </c>
      <c r="E47" s="117">
        <v>13219</v>
      </c>
      <c r="F47" s="117">
        <v>14724</v>
      </c>
      <c r="G47" s="117">
        <v>16160</v>
      </c>
      <c r="H47" s="117">
        <v>16551</v>
      </c>
      <c r="I47" s="117">
        <v>17525</v>
      </c>
      <c r="J47" s="117">
        <v>18249</v>
      </c>
      <c r="K47" s="117">
        <v>19670</v>
      </c>
    </row>
    <row r="48" spans="1:11">
      <c r="A48" s="112">
        <v>46</v>
      </c>
      <c r="B48" s="113" t="s">
        <v>267</v>
      </c>
      <c r="C48" s="114" t="s">
        <v>57</v>
      </c>
      <c r="D48" s="117">
        <v>13048</v>
      </c>
      <c r="E48" s="117">
        <v>13879</v>
      </c>
      <c r="F48" s="117">
        <v>15703</v>
      </c>
      <c r="G48" s="117">
        <v>18244</v>
      </c>
      <c r="H48" s="117">
        <v>19142</v>
      </c>
      <c r="I48" s="117">
        <v>19913</v>
      </c>
      <c r="J48" s="117">
        <v>21579</v>
      </c>
      <c r="K48" s="117">
        <v>20722</v>
      </c>
    </row>
    <row r="49" spans="1:11">
      <c r="A49" s="112">
        <v>47</v>
      </c>
      <c r="B49" s="113" t="s">
        <v>268</v>
      </c>
      <c r="C49" s="114" t="s">
        <v>57</v>
      </c>
      <c r="D49" s="117">
        <v>95794</v>
      </c>
      <c r="E49" s="117">
        <v>107750</v>
      </c>
      <c r="F49" s="117">
        <v>115580</v>
      </c>
      <c r="G49" s="117">
        <v>132273</v>
      </c>
      <c r="H49" s="117">
        <v>138578</v>
      </c>
      <c r="I49" s="117">
        <v>153630</v>
      </c>
      <c r="J49" s="117">
        <v>158332</v>
      </c>
      <c r="K49" s="117">
        <v>160651</v>
      </c>
    </row>
    <row r="50" spans="1:11">
      <c r="A50" s="112">
        <v>48</v>
      </c>
      <c r="B50" s="113" t="s">
        <v>269</v>
      </c>
      <c r="C50" s="114" t="s">
        <v>57</v>
      </c>
      <c r="D50" s="117">
        <v>62631</v>
      </c>
      <c r="E50" s="117">
        <v>68052</v>
      </c>
      <c r="F50" s="117">
        <v>73279</v>
      </c>
      <c r="G50" s="117">
        <v>82500</v>
      </c>
      <c r="H50" s="117">
        <v>84419</v>
      </c>
      <c r="I50" s="117">
        <v>94541</v>
      </c>
      <c r="J50" s="117">
        <v>97377</v>
      </c>
      <c r="K50" s="117">
        <v>103060</v>
      </c>
    </row>
    <row r="51" spans="1:11">
      <c r="A51" s="112">
        <v>49</v>
      </c>
      <c r="B51" s="113" t="s">
        <v>270</v>
      </c>
      <c r="C51" s="114" t="s">
        <v>57</v>
      </c>
      <c r="D51" s="117">
        <v>86872</v>
      </c>
      <c r="E51" s="117">
        <v>97476</v>
      </c>
      <c r="F51" s="117">
        <v>101234</v>
      </c>
      <c r="G51" s="117">
        <v>114613</v>
      </c>
      <c r="H51" s="117">
        <v>114318</v>
      </c>
      <c r="I51" s="117">
        <v>129008</v>
      </c>
      <c r="J51" s="117">
        <v>137190</v>
      </c>
      <c r="K51" s="117">
        <v>146074</v>
      </c>
    </row>
    <row r="52" spans="1:11">
      <c r="A52" s="112">
        <v>50</v>
      </c>
      <c r="B52" s="113" t="s">
        <v>271</v>
      </c>
      <c r="C52" s="114" t="s">
        <v>57</v>
      </c>
      <c r="D52" s="117">
        <v>2434</v>
      </c>
      <c r="E52" s="117">
        <v>1124</v>
      </c>
      <c r="F52" s="117">
        <v>3851</v>
      </c>
      <c r="G52" s="117">
        <v>715</v>
      </c>
      <c r="H52" s="117">
        <v>1850</v>
      </c>
      <c r="I52" s="117">
        <v>3652</v>
      </c>
      <c r="J52" s="117">
        <v>11257</v>
      </c>
      <c r="K52" s="117">
        <v>6711</v>
      </c>
    </row>
    <row r="53" spans="1:11">
      <c r="A53" s="112">
        <v>51</v>
      </c>
      <c r="B53" s="113" t="s">
        <v>272</v>
      </c>
      <c r="C53" s="114" t="s">
        <v>57</v>
      </c>
      <c r="D53" s="117">
        <v>188</v>
      </c>
      <c r="E53" s="117">
        <v>149</v>
      </c>
      <c r="F53" s="117">
        <v>179</v>
      </c>
      <c r="G53" s="117">
        <v>152</v>
      </c>
      <c r="H53" s="117">
        <v>146</v>
      </c>
      <c r="I53" s="117">
        <v>137</v>
      </c>
      <c r="J53" s="117">
        <v>139</v>
      </c>
      <c r="K53" s="117">
        <v>131</v>
      </c>
    </row>
    <row r="54" spans="1:11">
      <c r="A54" s="112">
        <v>52</v>
      </c>
      <c r="B54" s="113" t="s">
        <v>273</v>
      </c>
      <c r="C54" s="114" t="s">
        <v>57</v>
      </c>
      <c r="D54" s="117">
        <v>135</v>
      </c>
      <c r="E54" s="117">
        <v>149</v>
      </c>
      <c r="F54" s="117">
        <v>157</v>
      </c>
      <c r="G54" s="117">
        <v>141</v>
      </c>
      <c r="H54" s="117">
        <v>152</v>
      </c>
      <c r="I54" s="117">
        <v>139</v>
      </c>
      <c r="J54" s="117">
        <v>132</v>
      </c>
      <c r="K54" s="117">
        <v>136</v>
      </c>
    </row>
    <row r="55" spans="1:11">
      <c r="A55" s="112">
        <v>53</v>
      </c>
      <c r="B55" s="113" t="s">
        <v>274</v>
      </c>
      <c r="C55" s="114" t="s">
        <v>57</v>
      </c>
      <c r="D55" s="117">
        <v>182</v>
      </c>
      <c r="E55" s="117">
        <v>186</v>
      </c>
      <c r="F55" s="117">
        <v>195</v>
      </c>
      <c r="G55" s="117">
        <v>211</v>
      </c>
      <c r="H55" s="117">
        <v>217</v>
      </c>
      <c r="I55" s="117">
        <v>242</v>
      </c>
      <c r="J55" s="117">
        <v>251</v>
      </c>
      <c r="K55" s="117">
        <v>245</v>
      </c>
    </row>
    <row r="56" spans="1:11">
      <c r="A56" s="112">
        <v>54</v>
      </c>
      <c r="B56" s="113" t="s">
        <v>275</v>
      </c>
      <c r="C56" s="114" t="s">
        <v>57</v>
      </c>
      <c r="D56" s="117">
        <v>83</v>
      </c>
      <c r="E56" s="117">
        <v>101</v>
      </c>
      <c r="F56" s="117">
        <v>105</v>
      </c>
      <c r="G56" s="117">
        <v>124</v>
      </c>
      <c r="H56" s="117">
        <v>117</v>
      </c>
      <c r="I56" s="117">
        <v>128</v>
      </c>
      <c r="J56" s="117">
        <v>136</v>
      </c>
      <c r="K56" s="117">
        <v>145</v>
      </c>
    </row>
    <row r="57" spans="1:11">
      <c r="A57" s="112">
        <v>55</v>
      </c>
      <c r="B57" s="113" t="s">
        <v>223</v>
      </c>
      <c r="C57" s="114" t="s">
        <v>57</v>
      </c>
      <c r="D57" s="117">
        <v>27</v>
      </c>
      <c r="E57" s="117">
        <v>32</v>
      </c>
      <c r="F57" s="117">
        <v>40</v>
      </c>
      <c r="G57" s="117">
        <v>54</v>
      </c>
      <c r="H57" s="117">
        <v>61</v>
      </c>
      <c r="I57" s="117">
        <v>70</v>
      </c>
      <c r="J57" s="117">
        <v>72</v>
      </c>
      <c r="K57" s="117">
        <v>73</v>
      </c>
    </row>
    <row r="58" spans="1:11" ht="19.5" customHeight="1">
      <c r="A58" s="112">
        <v>58</v>
      </c>
      <c r="B58" s="113" t="s">
        <v>277</v>
      </c>
      <c r="C58" s="114" t="s">
        <v>295</v>
      </c>
      <c r="D58" s="117">
        <v>1988.3</v>
      </c>
      <c r="E58" s="117">
        <v>2293.3000000000002</v>
      </c>
      <c r="F58" s="117">
        <v>2143.5</v>
      </c>
      <c r="G58" s="117">
        <v>2081.9</v>
      </c>
      <c r="H58" s="117">
        <v>2281.6</v>
      </c>
      <c r="I58" s="117">
        <v>1950.17</v>
      </c>
      <c r="J58" s="117">
        <v>1881.9</v>
      </c>
      <c r="K58" s="124">
        <v>1977.5</v>
      </c>
    </row>
    <row r="59" spans="1:11">
      <c r="A59" s="112">
        <v>59</v>
      </c>
      <c r="B59" s="113" t="s">
        <v>278</v>
      </c>
      <c r="C59" s="114" t="s">
        <v>295</v>
      </c>
      <c r="D59" s="117">
        <v>1277</v>
      </c>
      <c r="E59" s="117">
        <v>2031</v>
      </c>
      <c r="F59" s="117">
        <v>1779</v>
      </c>
      <c r="G59" s="117">
        <v>1743.9</v>
      </c>
      <c r="H59" s="117">
        <v>2062</v>
      </c>
      <c r="I59" s="117">
        <v>1936</v>
      </c>
      <c r="J59" s="117">
        <v>1874</v>
      </c>
      <c r="K59" s="117">
        <v>1968</v>
      </c>
    </row>
    <row r="60" spans="1:11">
      <c r="A60" s="112">
        <v>60</v>
      </c>
      <c r="B60" s="113" t="s">
        <v>279</v>
      </c>
      <c r="C60" s="114" t="s">
        <v>295</v>
      </c>
      <c r="D60" s="117">
        <v>14.5</v>
      </c>
      <c r="E60" s="117">
        <v>5</v>
      </c>
      <c r="F60" s="117">
        <v>10</v>
      </c>
      <c r="G60" s="117">
        <v>15</v>
      </c>
      <c r="H60" s="117">
        <v>14.5</v>
      </c>
      <c r="I60" s="117">
        <v>9.1999999999999993</v>
      </c>
      <c r="J60" s="117">
        <v>6.2</v>
      </c>
      <c r="K60" s="117">
        <v>6.1</v>
      </c>
    </row>
    <row r="61" spans="1:11">
      <c r="A61" s="112">
        <v>61</v>
      </c>
      <c r="B61" s="113" t="s">
        <v>280</v>
      </c>
      <c r="C61" s="114" t="s">
        <v>295</v>
      </c>
      <c r="D61" s="117">
        <v>12</v>
      </c>
      <c r="E61" s="117">
        <v>7.3</v>
      </c>
      <c r="F61" s="117">
        <v>0.2</v>
      </c>
      <c r="G61" s="117">
        <v>5</v>
      </c>
      <c r="H61" s="117">
        <v>5.08</v>
      </c>
      <c r="I61" s="117">
        <v>4.97</v>
      </c>
      <c r="J61" s="117">
        <v>1.7</v>
      </c>
      <c r="K61" s="117">
        <v>3.4</v>
      </c>
    </row>
    <row r="62" spans="1:11" ht="19.5" customHeight="1">
      <c r="A62" s="112">
        <v>62</v>
      </c>
      <c r="B62" s="113" t="s">
        <v>281</v>
      </c>
      <c r="C62" s="114" t="s">
        <v>296</v>
      </c>
      <c r="D62" s="117">
        <v>2974</v>
      </c>
      <c r="E62" s="117">
        <v>2745</v>
      </c>
      <c r="F62" s="117">
        <v>3111</v>
      </c>
      <c r="G62" s="117">
        <v>3099.6</v>
      </c>
      <c r="H62" s="117">
        <v>2041.6</v>
      </c>
      <c r="I62" s="117">
        <v>7576.3</v>
      </c>
      <c r="J62" s="117">
        <v>1628.9</v>
      </c>
      <c r="K62" s="117">
        <v>5947.8</v>
      </c>
    </row>
    <row r="63" spans="1:11">
      <c r="A63" s="112">
        <v>63</v>
      </c>
      <c r="B63" s="113" t="s">
        <v>278</v>
      </c>
      <c r="C63" s="114" t="s">
        <v>296</v>
      </c>
      <c r="D63" s="117">
        <v>2359</v>
      </c>
      <c r="E63" s="117">
        <v>2675</v>
      </c>
      <c r="F63" s="117">
        <v>2856</v>
      </c>
      <c r="G63" s="117">
        <v>2905.6</v>
      </c>
      <c r="H63" s="117">
        <v>1689.3</v>
      </c>
      <c r="I63" s="117">
        <v>7314.6</v>
      </c>
      <c r="J63" s="117">
        <v>1577</v>
      </c>
      <c r="K63" s="117">
        <v>5826</v>
      </c>
    </row>
    <row r="64" spans="1:11">
      <c r="A64" s="112">
        <v>64</v>
      </c>
      <c r="B64" s="113" t="s">
        <v>279</v>
      </c>
      <c r="C64" s="114" t="s">
        <v>296</v>
      </c>
      <c r="D64" s="117">
        <v>160</v>
      </c>
      <c r="E64" s="117">
        <v>15</v>
      </c>
      <c r="F64" s="117">
        <v>110</v>
      </c>
      <c r="G64" s="117">
        <v>76</v>
      </c>
      <c r="H64" s="117">
        <v>179</v>
      </c>
      <c r="I64" s="117">
        <v>168</v>
      </c>
      <c r="J64" s="117">
        <v>50</v>
      </c>
      <c r="K64" s="117">
        <v>108</v>
      </c>
    </row>
    <row r="65" spans="1:11">
      <c r="A65" s="112">
        <v>65</v>
      </c>
      <c r="B65" s="113" t="s">
        <v>280</v>
      </c>
      <c r="C65" s="114" t="s">
        <v>296</v>
      </c>
      <c r="D65" s="117">
        <v>132</v>
      </c>
      <c r="E65" s="117">
        <v>7</v>
      </c>
      <c r="F65" s="117">
        <v>40</v>
      </c>
      <c r="G65" s="117">
        <v>54</v>
      </c>
      <c r="H65" s="117">
        <v>93.3</v>
      </c>
      <c r="I65" s="117">
        <v>93.7</v>
      </c>
      <c r="J65" s="117">
        <v>1.9</v>
      </c>
      <c r="K65" s="117">
        <v>13.8</v>
      </c>
    </row>
    <row r="66" spans="1:11">
      <c r="A66" s="112">
        <v>66</v>
      </c>
      <c r="B66" s="113" t="s">
        <v>282</v>
      </c>
      <c r="C66" s="114" t="s">
        <v>296</v>
      </c>
      <c r="D66" s="117">
        <v>4900</v>
      </c>
      <c r="E66" s="117">
        <v>4160</v>
      </c>
      <c r="F66" s="117">
        <v>6072.4</v>
      </c>
      <c r="G66" s="117">
        <v>4820</v>
      </c>
      <c r="H66" s="117">
        <v>4500</v>
      </c>
      <c r="I66" s="117">
        <v>5411</v>
      </c>
      <c r="J66" s="117">
        <v>295</v>
      </c>
      <c r="K66" s="117">
        <v>5103.7</v>
      </c>
    </row>
    <row r="67" spans="1:11">
      <c r="A67" s="112">
        <v>67</v>
      </c>
      <c r="B67" s="113" t="s">
        <v>306</v>
      </c>
      <c r="C67" s="114" t="s">
        <v>57</v>
      </c>
      <c r="D67" s="117">
        <v>4</v>
      </c>
      <c r="E67" s="128">
        <v>0</v>
      </c>
      <c r="F67" s="117">
        <v>0</v>
      </c>
      <c r="G67" s="117">
        <v>0</v>
      </c>
      <c r="H67" s="117">
        <v>0</v>
      </c>
      <c r="I67" s="117"/>
      <c r="J67" s="117"/>
      <c r="K67" s="117"/>
    </row>
    <row r="68" spans="1:11">
      <c r="A68" s="112">
        <v>68</v>
      </c>
      <c r="B68" s="113" t="s">
        <v>284</v>
      </c>
      <c r="C68" s="114" t="s">
        <v>57</v>
      </c>
      <c r="D68" s="117">
        <v>1</v>
      </c>
      <c r="E68" s="117">
        <v>1</v>
      </c>
      <c r="F68" s="117">
        <v>1</v>
      </c>
      <c r="G68" s="117">
        <v>1</v>
      </c>
      <c r="H68" s="117">
        <v>1</v>
      </c>
      <c r="I68" s="117">
        <v>1</v>
      </c>
      <c r="J68" s="117">
        <v>1</v>
      </c>
      <c r="K68" s="117">
        <v>1</v>
      </c>
    </row>
    <row r="69" spans="1:11">
      <c r="A69" s="112">
        <v>69</v>
      </c>
      <c r="B69" s="113" t="s">
        <v>103</v>
      </c>
      <c r="C69" s="114" t="s">
        <v>57</v>
      </c>
      <c r="D69" s="117">
        <v>346</v>
      </c>
      <c r="E69" s="117">
        <v>320</v>
      </c>
      <c r="F69" s="117">
        <v>325</v>
      </c>
      <c r="G69" s="117">
        <v>383</v>
      </c>
      <c r="H69" s="117">
        <v>429</v>
      </c>
      <c r="I69" s="117">
        <v>474</v>
      </c>
      <c r="J69" s="117">
        <v>495</v>
      </c>
      <c r="K69" s="117">
        <v>491</v>
      </c>
    </row>
    <row r="70" spans="1:11">
      <c r="A70" s="112">
        <v>70</v>
      </c>
      <c r="B70" s="113" t="s">
        <v>104</v>
      </c>
      <c r="C70" s="114" t="s">
        <v>57</v>
      </c>
      <c r="D70" s="117">
        <v>22</v>
      </c>
      <c r="E70" s="117">
        <v>24</v>
      </c>
      <c r="F70" s="117">
        <v>24</v>
      </c>
      <c r="G70" s="117">
        <v>25</v>
      </c>
      <c r="H70" s="117">
        <v>24</v>
      </c>
      <c r="I70" s="117">
        <v>26</v>
      </c>
      <c r="J70" s="117">
        <v>26</v>
      </c>
      <c r="K70" s="117">
        <v>28</v>
      </c>
    </row>
    <row r="71" spans="1:11">
      <c r="A71" s="112">
        <v>71</v>
      </c>
      <c r="B71" s="113" t="s">
        <v>285</v>
      </c>
      <c r="C71" s="114" t="s">
        <v>57</v>
      </c>
      <c r="D71" s="117">
        <v>1</v>
      </c>
      <c r="E71" s="117">
        <v>1</v>
      </c>
      <c r="F71" s="117">
        <v>1</v>
      </c>
      <c r="G71" s="117">
        <v>1</v>
      </c>
      <c r="H71" s="117">
        <v>1</v>
      </c>
      <c r="I71" s="117">
        <v>1</v>
      </c>
      <c r="J71" s="117">
        <v>1</v>
      </c>
      <c r="K71" s="117">
        <v>1</v>
      </c>
    </row>
    <row r="72" spans="1:11">
      <c r="A72" s="112">
        <v>72</v>
      </c>
      <c r="B72" s="113" t="s">
        <v>286</v>
      </c>
      <c r="C72" s="114" t="s">
        <v>57</v>
      </c>
      <c r="D72" s="117">
        <v>3</v>
      </c>
      <c r="E72" s="117">
        <v>3</v>
      </c>
      <c r="F72" s="117">
        <v>3</v>
      </c>
      <c r="G72" s="117">
        <v>3</v>
      </c>
      <c r="H72" s="117">
        <v>3</v>
      </c>
      <c r="I72" s="117">
        <v>3</v>
      </c>
      <c r="J72" s="117">
        <v>2</v>
      </c>
      <c r="K72" s="117">
        <v>3</v>
      </c>
    </row>
    <row r="73" spans="1:11">
      <c r="A73" s="112">
        <v>73</v>
      </c>
      <c r="B73" s="113" t="s">
        <v>287</v>
      </c>
      <c r="C73" s="114" t="s">
        <v>57</v>
      </c>
      <c r="D73" s="117">
        <v>14</v>
      </c>
      <c r="E73" s="117">
        <v>13</v>
      </c>
      <c r="F73" s="117">
        <v>13</v>
      </c>
      <c r="G73" s="117">
        <v>14</v>
      </c>
      <c r="H73" s="117">
        <v>14</v>
      </c>
      <c r="I73" s="117">
        <v>11</v>
      </c>
      <c r="J73" s="117">
        <v>12</v>
      </c>
      <c r="K73" s="117">
        <v>13</v>
      </c>
    </row>
    <row r="74" spans="1:11">
      <c r="A74" s="112">
        <v>74</v>
      </c>
      <c r="B74" s="113" t="s">
        <v>139</v>
      </c>
      <c r="C74" s="114" t="s">
        <v>57</v>
      </c>
      <c r="D74" s="117">
        <v>0</v>
      </c>
      <c r="E74" s="117">
        <v>0</v>
      </c>
      <c r="F74" s="117">
        <v>1</v>
      </c>
      <c r="G74" s="117">
        <v>1</v>
      </c>
      <c r="H74" s="117">
        <v>0</v>
      </c>
      <c r="I74" s="117">
        <v>0</v>
      </c>
      <c r="J74" s="117">
        <v>1</v>
      </c>
      <c r="K74" s="117">
        <v>0</v>
      </c>
    </row>
    <row r="75" spans="1:11">
      <c r="A75" s="112">
        <v>75</v>
      </c>
      <c r="B75" s="113" t="s">
        <v>292</v>
      </c>
      <c r="C75" s="114" t="s">
        <v>57</v>
      </c>
      <c r="D75" s="117">
        <v>7</v>
      </c>
      <c r="E75" s="117">
        <v>16</v>
      </c>
      <c r="F75" s="117">
        <v>12</v>
      </c>
      <c r="G75" s="117">
        <v>20</v>
      </c>
      <c r="H75" s="117">
        <v>15</v>
      </c>
      <c r="I75" s="117">
        <v>12</v>
      </c>
      <c r="J75" s="117">
        <v>6</v>
      </c>
      <c r="K75" s="117">
        <v>12</v>
      </c>
    </row>
  </sheetData>
  <mergeCells count="4">
    <mergeCell ref="D3:K3"/>
    <mergeCell ref="D4:K4"/>
    <mergeCell ref="D5:K5"/>
    <mergeCell ref="A1:K1"/>
  </mergeCells>
  <pageMargins left="0.82" right="0.21" top="0.43" bottom="0.3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"/>
  <sheetViews>
    <sheetView zoomScaleNormal="100" workbookViewId="0">
      <selection activeCell="Q12" sqref="Q12"/>
    </sheetView>
  </sheetViews>
  <sheetFormatPr defaultRowHeight="12.75"/>
  <cols>
    <col min="1" max="1" width="4.140625" style="131" customWidth="1"/>
    <col min="2" max="2" width="55.85546875" style="130" customWidth="1"/>
    <col min="3" max="3" width="8.140625" style="131" customWidth="1"/>
    <col min="4" max="8" width="9.42578125" style="130" customWidth="1"/>
    <col min="9" max="16384" width="9.140625" style="124"/>
  </cols>
  <sheetData>
    <row r="1" spans="1:11" ht="24.75" customHeight="1">
      <c r="A1" s="166" t="s">
        <v>310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>
      <c r="A2" s="111" t="s">
        <v>0</v>
      </c>
      <c r="B2" s="111" t="s">
        <v>224</v>
      </c>
      <c r="C2" s="111" t="s">
        <v>309</v>
      </c>
      <c r="D2" s="112" t="s">
        <v>117</v>
      </c>
      <c r="E2" s="112" t="s">
        <v>136</v>
      </c>
      <c r="F2" s="112" t="s">
        <v>189</v>
      </c>
      <c r="G2" s="112" t="s">
        <v>190</v>
      </c>
      <c r="H2" s="112" t="s">
        <v>191</v>
      </c>
      <c r="I2" s="112" t="s">
        <v>220</v>
      </c>
      <c r="J2" s="112" t="s">
        <v>221</v>
      </c>
      <c r="K2" s="112" t="s">
        <v>222</v>
      </c>
    </row>
    <row r="3" spans="1:11">
      <c r="A3" s="111">
        <v>1</v>
      </c>
      <c r="B3" s="113" t="s">
        <v>225</v>
      </c>
      <c r="C3" s="111" t="s">
        <v>57</v>
      </c>
      <c r="D3" s="165">
        <v>1959</v>
      </c>
      <c r="E3" s="165"/>
      <c r="F3" s="165"/>
      <c r="G3" s="165"/>
      <c r="H3" s="165"/>
      <c r="I3" s="165"/>
      <c r="J3" s="165"/>
      <c r="K3" s="165"/>
    </row>
    <row r="4" spans="1:11">
      <c r="A4" s="111">
        <v>2</v>
      </c>
      <c r="B4" s="113" t="s">
        <v>226</v>
      </c>
      <c r="C4" s="111" t="s">
        <v>57</v>
      </c>
      <c r="D4" s="165">
        <v>2</v>
      </c>
      <c r="E4" s="165"/>
      <c r="F4" s="165"/>
      <c r="G4" s="165"/>
      <c r="H4" s="165"/>
      <c r="I4" s="165"/>
      <c r="J4" s="165"/>
      <c r="K4" s="165"/>
    </row>
    <row r="5" spans="1:11">
      <c r="A5" s="111">
        <v>3</v>
      </c>
      <c r="B5" s="113" t="s">
        <v>227</v>
      </c>
      <c r="C5" s="111" t="s">
        <v>293</v>
      </c>
      <c r="D5" s="165">
        <v>960</v>
      </c>
      <c r="E5" s="165"/>
      <c r="F5" s="165"/>
      <c r="G5" s="165"/>
      <c r="H5" s="165"/>
      <c r="I5" s="165"/>
      <c r="J5" s="165"/>
      <c r="K5" s="165"/>
    </row>
    <row r="6" spans="1:11">
      <c r="A6" s="111">
        <v>4</v>
      </c>
      <c r="B6" s="115" t="s">
        <v>228</v>
      </c>
      <c r="C6" s="111" t="s">
        <v>57</v>
      </c>
      <c r="D6" s="116">
        <v>1691</v>
      </c>
      <c r="E6" s="116">
        <v>1724</v>
      </c>
      <c r="F6" s="116">
        <v>1749</v>
      </c>
      <c r="G6" s="116">
        <v>1816</v>
      </c>
      <c r="H6" s="116">
        <f>H7+H8</f>
        <v>1868</v>
      </c>
      <c r="I6" s="117">
        <v>1818</v>
      </c>
      <c r="J6" s="117">
        <v>1861</v>
      </c>
      <c r="K6" s="117">
        <v>1827</v>
      </c>
    </row>
    <row r="7" spans="1:11">
      <c r="A7" s="111">
        <v>5</v>
      </c>
      <c r="B7" s="113" t="s">
        <v>229</v>
      </c>
      <c r="C7" s="111" t="s">
        <v>57</v>
      </c>
      <c r="D7" s="116">
        <v>860</v>
      </c>
      <c r="E7" s="116">
        <v>909</v>
      </c>
      <c r="F7" s="116">
        <v>1029</v>
      </c>
      <c r="G7" s="116">
        <v>945</v>
      </c>
      <c r="H7" s="116">
        <v>983</v>
      </c>
      <c r="I7" s="117">
        <v>969</v>
      </c>
      <c r="J7" s="117">
        <v>998</v>
      </c>
      <c r="K7" s="117">
        <v>977</v>
      </c>
    </row>
    <row r="8" spans="1:11">
      <c r="A8" s="111">
        <v>6</v>
      </c>
      <c r="B8" s="113" t="s">
        <v>298</v>
      </c>
      <c r="C8" s="111" t="s">
        <v>57</v>
      </c>
      <c r="D8" s="116">
        <v>831</v>
      </c>
      <c r="E8" s="116">
        <v>815</v>
      </c>
      <c r="F8" s="116">
        <v>982</v>
      </c>
      <c r="G8" s="116">
        <v>871</v>
      </c>
      <c r="H8" s="116">
        <v>885</v>
      </c>
      <c r="I8" s="117">
        <v>849</v>
      </c>
      <c r="J8" s="117">
        <v>863</v>
      </c>
      <c r="K8" s="117">
        <v>850</v>
      </c>
    </row>
    <row r="9" spans="1:11">
      <c r="A9" s="111">
        <v>7</v>
      </c>
      <c r="B9" s="113" t="s">
        <v>232</v>
      </c>
      <c r="C9" s="111" t="s">
        <v>214</v>
      </c>
      <c r="D9" s="118">
        <v>1.7614583333333333</v>
      </c>
      <c r="E9" s="118">
        <v>1.7958333333333301</v>
      </c>
      <c r="F9" s="118">
        <v>1.8187500000000001</v>
      </c>
      <c r="G9" s="118">
        <v>1.8</v>
      </c>
      <c r="H9" s="118">
        <v>1.9</v>
      </c>
      <c r="I9" s="125">
        <f>I6/$D$5</f>
        <v>1.89375</v>
      </c>
      <c r="J9" s="125">
        <f t="shared" ref="J9:K9" si="0">J6/$D$5</f>
        <v>1.9385416666666666</v>
      </c>
      <c r="K9" s="125">
        <f t="shared" si="0"/>
        <v>1.903125</v>
      </c>
    </row>
    <row r="10" spans="1:11">
      <c r="A10" s="111">
        <v>8</v>
      </c>
      <c r="B10" s="113" t="s">
        <v>299</v>
      </c>
      <c r="C10" s="111" t="s">
        <v>57</v>
      </c>
      <c r="D10" s="116">
        <v>645</v>
      </c>
      <c r="E10" s="116">
        <v>649</v>
      </c>
      <c r="F10" s="116">
        <v>626</v>
      </c>
      <c r="G10" s="116">
        <v>662</v>
      </c>
      <c r="H10" s="116">
        <v>711</v>
      </c>
      <c r="I10" s="117">
        <v>699</v>
      </c>
      <c r="J10" s="117">
        <v>740</v>
      </c>
      <c r="K10" s="117">
        <v>725</v>
      </c>
    </row>
    <row r="11" spans="1:11">
      <c r="A11" s="111">
        <v>9</v>
      </c>
      <c r="B11" s="113" t="s">
        <v>234</v>
      </c>
      <c r="C11" s="111" t="s">
        <v>57</v>
      </c>
      <c r="D11" s="116">
        <v>726</v>
      </c>
      <c r="E11" s="116">
        <v>686</v>
      </c>
      <c r="F11" s="116">
        <v>687</v>
      </c>
      <c r="G11" s="116">
        <v>696</v>
      </c>
      <c r="H11" s="116">
        <v>663</v>
      </c>
      <c r="I11" s="117">
        <v>680</v>
      </c>
      <c r="J11" s="117">
        <v>644</v>
      </c>
      <c r="K11" s="117">
        <v>623</v>
      </c>
    </row>
    <row r="12" spans="1:11">
      <c r="A12" s="111">
        <v>10</v>
      </c>
      <c r="B12" s="113" t="s">
        <v>235</v>
      </c>
      <c r="C12" s="111" t="s">
        <v>57</v>
      </c>
      <c r="D12" s="116">
        <v>965</v>
      </c>
      <c r="E12" s="116">
        <v>1038</v>
      </c>
      <c r="F12" s="116">
        <v>1062</v>
      </c>
      <c r="G12" s="116">
        <v>1120</v>
      </c>
      <c r="H12" s="116">
        <v>1205</v>
      </c>
      <c r="I12" s="117">
        <v>1138</v>
      </c>
      <c r="J12" s="117">
        <v>1217</v>
      </c>
      <c r="K12" s="117">
        <v>1204</v>
      </c>
    </row>
    <row r="13" spans="1:11">
      <c r="A13" s="111">
        <v>11</v>
      </c>
      <c r="B13" s="113" t="s">
        <v>300</v>
      </c>
      <c r="C13" s="111" t="s">
        <v>57</v>
      </c>
      <c r="D13" s="116">
        <v>466</v>
      </c>
      <c r="E13" s="116">
        <v>490</v>
      </c>
      <c r="F13" s="116">
        <v>495</v>
      </c>
      <c r="G13" s="116">
        <v>513</v>
      </c>
      <c r="H13" s="116">
        <v>534</v>
      </c>
      <c r="I13" s="117">
        <v>530</v>
      </c>
      <c r="J13" s="117">
        <v>532</v>
      </c>
      <c r="K13" s="117">
        <v>521</v>
      </c>
    </row>
    <row r="14" spans="1:11">
      <c r="A14" s="111">
        <v>12</v>
      </c>
      <c r="B14" s="113" t="s">
        <v>237</v>
      </c>
      <c r="C14" s="111" t="s">
        <v>57</v>
      </c>
      <c r="D14" s="116">
        <v>218</v>
      </c>
      <c r="E14" s="116">
        <v>211</v>
      </c>
      <c r="F14" s="116">
        <v>215</v>
      </c>
      <c r="G14" s="116">
        <v>220</v>
      </c>
      <c r="H14" s="116">
        <v>213</v>
      </c>
      <c r="I14" s="117">
        <v>210</v>
      </c>
      <c r="J14" s="117">
        <v>203</v>
      </c>
      <c r="K14" s="117">
        <v>190</v>
      </c>
    </row>
    <row r="15" spans="1:11">
      <c r="A15" s="111">
        <v>13</v>
      </c>
      <c r="B15" s="113" t="s">
        <v>301</v>
      </c>
      <c r="C15" s="111" t="s">
        <v>57</v>
      </c>
      <c r="D15" s="116">
        <v>248</v>
      </c>
      <c r="E15" s="116">
        <v>279</v>
      </c>
      <c r="F15" s="116">
        <v>280</v>
      </c>
      <c r="G15" s="116">
        <v>293</v>
      </c>
      <c r="H15" s="116">
        <v>321</v>
      </c>
      <c r="I15" s="117">
        <v>320</v>
      </c>
      <c r="J15" s="117">
        <v>329</v>
      </c>
      <c r="K15" s="117">
        <v>331</v>
      </c>
    </row>
    <row r="16" spans="1:11">
      <c r="A16" s="111">
        <v>14</v>
      </c>
      <c r="B16" s="113" t="s">
        <v>239</v>
      </c>
      <c r="C16" s="111" t="s">
        <v>57</v>
      </c>
      <c r="D16" s="116">
        <f t="shared" ref="D16:E16" si="1">SUM(D17:D18)</f>
        <v>84</v>
      </c>
      <c r="E16" s="116">
        <f t="shared" si="1"/>
        <v>87</v>
      </c>
      <c r="F16" s="116">
        <f>SUM(F17:F18)</f>
        <v>48</v>
      </c>
      <c r="G16" s="116">
        <f>G17+G18</f>
        <v>11</v>
      </c>
      <c r="H16" s="116">
        <f>H17+H18</f>
        <v>44</v>
      </c>
      <c r="I16" s="117">
        <v>32</v>
      </c>
      <c r="J16" s="117">
        <v>24</v>
      </c>
      <c r="K16" s="117">
        <v>65</v>
      </c>
    </row>
    <row r="17" spans="1:11">
      <c r="A17" s="111">
        <v>15</v>
      </c>
      <c r="B17" s="113" t="s">
        <v>229</v>
      </c>
      <c r="C17" s="111" t="s">
        <v>57</v>
      </c>
      <c r="D17" s="116">
        <v>17</v>
      </c>
      <c r="E17" s="116">
        <v>25</v>
      </c>
      <c r="F17" s="116">
        <v>6</v>
      </c>
      <c r="G17" s="116">
        <v>2</v>
      </c>
      <c r="H17" s="116">
        <v>6</v>
      </c>
      <c r="I17" s="117">
        <v>5</v>
      </c>
      <c r="J17" s="117">
        <v>7</v>
      </c>
      <c r="K17" s="117">
        <v>14</v>
      </c>
    </row>
    <row r="18" spans="1:11">
      <c r="A18" s="111">
        <v>16</v>
      </c>
      <c r="B18" s="113" t="s">
        <v>298</v>
      </c>
      <c r="C18" s="111" t="s">
        <v>57</v>
      </c>
      <c r="D18" s="116">
        <v>67</v>
      </c>
      <c r="E18" s="116">
        <v>62</v>
      </c>
      <c r="F18" s="116">
        <v>42</v>
      </c>
      <c r="G18" s="116">
        <v>9</v>
      </c>
      <c r="H18" s="116">
        <v>38</v>
      </c>
      <c r="I18" s="117">
        <v>27</v>
      </c>
      <c r="J18" s="117">
        <v>17</v>
      </c>
      <c r="K18" s="117">
        <v>51</v>
      </c>
    </row>
    <row r="19" spans="1:11">
      <c r="A19" s="111">
        <v>17</v>
      </c>
      <c r="B19" s="113" t="s">
        <v>240</v>
      </c>
      <c r="C19" s="111" t="s">
        <v>57</v>
      </c>
      <c r="D19" s="116">
        <v>1</v>
      </c>
      <c r="E19" s="116">
        <v>1</v>
      </c>
      <c r="F19" s="116">
        <v>1</v>
      </c>
      <c r="G19" s="116">
        <v>0</v>
      </c>
      <c r="H19" s="116">
        <v>0</v>
      </c>
      <c r="I19" s="117">
        <v>0</v>
      </c>
      <c r="J19" s="117">
        <v>0</v>
      </c>
      <c r="K19" s="117">
        <v>0</v>
      </c>
    </row>
    <row r="20" spans="1:11">
      <c r="A20" s="111">
        <v>18</v>
      </c>
      <c r="B20" s="113" t="s">
        <v>241</v>
      </c>
      <c r="C20" s="111" t="s">
        <v>57</v>
      </c>
      <c r="D20" s="116">
        <v>20</v>
      </c>
      <c r="E20" s="116">
        <v>23</v>
      </c>
      <c r="F20" s="116">
        <v>16</v>
      </c>
      <c r="G20" s="116">
        <v>16</v>
      </c>
      <c r="H20" s="116">
        <v>32</v>
      </c>
      <c r="I20" s="117">
        <v>7</v>
      </c>
      <c r="J20" s="117">
        <v>17</v>
      </c>
      <c r="K20" s="117">
        <v>21</v>
      </c>
    </row>
    <row r="21" spans="1:11">
      <c r="A21" s="111">
        <v>19</v>
      </c>
      <c r="B21" s="113" t="s">
        <v>242</v>
      </c>
      <c r="C21" s="111" t="s">
        <v>57</v>
      </c>
      <c r="D21" s="116">
        <f t="shared" ref="D21:E21" si="2">SUM(D22:D23)</f>
        <v>35</v>
      </c>
      <c r="E21" s="116">
        <f t="shared" si="2"/>
        <v>41</v>
      </c>
      <c r="F21" s="116">
        <v>29</v>
      </c>
      <c r="G21" s="116">
        <v>34</v>
      </c>
      <c r="H21" s="116">
        <v>39</v>
      </c>
      <c r="I21" s="117">
        <v>29</v>
      </c>
      <c r="J21" s="117">
        <v>38</v>
      </c>
      <c r="K21" s="117">
        <v>36</v>
      </c>
    </row>
    <row r="22" spans="1:11">
      <c r="A22" s="111">
        <v>20</v>
      </c>
      <c r="B22" s="113" t="s">
        <v>229</v>
      </c>
      <c r="C22" s="111" t="s">
        <v>57</v>
      </c>
      <c r="D22" s="116">
        <v>22</v>
      </c>
      <c r="E22" s="116">
        <v>25</v>
      </c>
      <c r="F22" s="116">
        <v>20</v>
      </c>
      <c r="G22" s="117">
        <f>G21-G23</f>
        <v>21</v>
      </c>
      <c r="H22" s="117">
        <f>H21-H23</f>
        <v>23</v>
      </c>
      <c r="I22" s="117"/>
      <c r="J22" s="117"/>
      <c r="K22" s="117">
        <v>22</v>
      </c>
    </row>
    <row r="23" spans="1:11">
      <c r="A23" s="111">
        <v>21</v>
      </c>
      <c r="B23" s="113" t="s">
        <v>298</v>
      </c>
      <c r="C23" s="111" t="s">
        <v>57</v>
      </c>
      <c r="D23" s="116">
        <v>13</v>
      </c>
      <c r="E23" s="116">
        <v>16</v>
      </c>
      <c r="F23" s="116">
        <v>9</v>
      </c>
      <c r="G23" s="116">
        <v>13</v>
      </c>
      <c r="H23" s="116">
        <v>16</v>
      </c>
      <c r="I23" s="117"/>
      <c r="J23" s="117"/>
      <c r="K23" s="117">
        <v>14</v>
      </c>
    </row>
    <row r="24" spans="1:11">
      <c r="A24" s="111">
        <v>22</v>
      </c>
      <c r="B24" s="113" t="s">
        <v>243</v>
      </c>
      <c r="C24" s="111" t="s">
        <v>57</v>
      </c>
      <c r="D24" s="116">
        <v>44</v>
      </c>
      <c r="E24" s="116">
        <v>51</v>
      </c>
      <c r="F24" s="116">
        <v>50</v>
      </c>
      <c r="G24" s="116">
        <v>69</v>
      </c>
      <c r="H24" s="116">
        <v>47</v>
      </c>
      <c r="I24" s="117">
        <v>61</v>
      </c>
      <c r="J24" s="117">
        <v>46</v>
      </c>
      <c r="K24" s="117">
        <v>48</v>
      </c>
    </row>
    <row r="25" spans="1:11">
      <c r="A25" s="111">
        <v>23</v>
      </c>
      <c r="B25" s="113" t="s">
        <v>244</v>
      </c>
      <c r="C25" s="111" t="s">
        <v>57</v>
      </c>
      <c r="D25" s="116">
        <v>6</v>
      </c>
      <c r="E25" s="116">
        <v>8</v>
      </c>
      <c r="F25" s="116">
        <v>9</v>
      </c>
      <c r="G25" s="116">
        <v>7</v>
      </c>
      <c r="H25" s="116">
        <v>9</v>
      </c>
      <c r="I25" s="117">
        <v>6</v>
      </c>
      <c r="J25" s="117">
        <v>11</v>
      </c>
      <c r="K25" s="117">
        <v>15</v>
      </c>
    </row>
    <row r="26" spans="1:11">
      <c r="A26" s="111">
        <v>24</v>
      </c>
      <c r="B26" s="113" t="s">
        <v>245</v>
      </c>
      <c r="C26" s="111" t="s">
        <v>57</v>
      </c>
      <c r="D26" s="116">
        <f t="shared" ref="D26:H26" si="3">D24-D25</f>
        <v>38</v>
      </c>
      <c r="E26" s="116">
        <f t="shared" si="3"/>
        <v>43</v>
      </c>
      <c r="F26" s="116">
        <f t="shared" si="3"/>
        <v>41</v>
      </c>
      <c r="G26" s="116">
        <f t="shared" si="3"/>
        <v>62</v>
      </c>
      <c r="H26" s="116">
        <f t="shared" si="3"/>
        <v>38</v>
      </c>
      <c r="I26" s="117">
        <v>55</v>
      </c>
      <c r="J26" s="117">
        <v>35</v>
      </c>
      <c r="K26" s="117">
        <v>33</v>
      </c>
    </row>
    <row r="27" spans="1:11">
      <c r="A27" s="111">
        <v>25</v>
      </c>
      <c r="B27" s="113" t="s">
        <v>63</v>
      </c>
      <c r="C27" s="111" t="s">
        <v>57</v>
      </c>
      <c r="D27" s="116">
        <v>11</v>
      </c>
      <c r="E27" s="116">
        <v>11</v>
      </c>
      <c r="F27" s="116">
        <v>11</v>
      </c>
      <c r="G27" s="116">
        <v>11</v>
      </c>
      <c r="H27" s="116">
        <v>6</v>
      </c>
      <c r="I27" s="117">
        <v>9</v>
      </c>
      <c r="J27" s="117">
        <v>10</v>
      </c>
      <c r="K27" s="117">
        <v>18</v>
      </c>
    </row>
    <row r="28" spans="1:11">
      <c r="A28" s="111">
        <v>26</v>
      </c>
      <c r="B28" s="113" t="s">
        <v>64</v>
      </c>
      <c r="C28" s="111" t="s">
        <v>57</v>
      </c>
      <c r="D28" s="116">
        <v>1</v>
      </c>
      <c r="E28" s="116">
        <v>0</v>
      </c>
      <c r="F28" s="116">
        <v>1</v>
      </c>
      <c r="G28" s="116">
        <v>1</v>
      </c>
      <c r="H28" s="116">
        <v>0</v>
      </c>
      <c r="I28" s="117">
        <v>0</v>
      </c>
      <c r="J28" s="117">
        <v>0</v>
      </c>
      <c r="K28" s="117">
        <v>2</v>
      </c>
    </row>
    <row r="29" spans="1:11">
      <c r="A29" s="111">
        <v>27</v>
      </c>
      <c r="B29" s="113" t="s">
        <v>302</v>
      </c>
      <c r="C29" s="111" t="s">
        <v>57</v>
      </c>
      <c r="D29" s="116">
        <v>57</v>
      </c>
      <c r="E29" s="116">
        <v>42</v>
      </c>
      <c r="F29" s="119">
        <v>87</v>
      </c>
      <c r="G29" s="116">
        <v>80</v>
      </c>
      <c r="H29" s="119">
        <v>54</v>
      </c>
      <c r="I29" s="117"/>
      <c r="J29" s="117"/>
      <c r="K29" s="117"/>
    </row>
    <row r="30" spans="1:11">
      <c r="A30" s="111">
        <v>28</v>
      </c>
      <c r="B30" s="113" t="s">
        <v>303</v>
      </c>
      <c r="C30" s="111" t="s">
        <v>57</v>
      </c>
      <c r="D30" s="116">
        <v>44</v>
      </c>
      <c r="E30" s="116">
        <v>47</v>
      </c>
      <c r="F30" s="119">
        <v>80</v>
      </c>
      <c r="G30" s="116">
        <v>54</v>
      </c>
      <c r="H30" s="119">
        <v>67</v>
      </c>
      <c r="I30" s="117"/>
      <c r="J30" s="117"/>
      <c r="K30" s="117"/>
    </row>
    <row r="31" spans="1:11">
      <c r="A31" s="111">
        <v>29</v>
      </c>
      <c r="B31" s="113" t="s">
        <v>304</v>
      </c>
      <c r="C31" s="111" t="s">
        <v>57</v>
      </c>
      <c r="D31" s="116">
        <v>389</v>
      </c>
      <c r="E31" s="116">
        <v>389</v>
      </c>
      <c r="F31" s="111" t="s">
        <v>65</v>
      </c>
      <c r="G31" s="116"/>
      <c r="H31" s="111"/>
      <c r="I31" s="117"/>
      <c r="J31" s="117"/>
      <c r="K31" s="117"/>
    </row>
    <row r="32" spans="1:11">
      <c r="A32" s="111">
        <v>30</v>
      </c>
      <c r="B32" s="113" t="s">
        <v>94</v>
      </c>
      <c r="C32" s="111" t="s">
        <v>57</v>
      </c>
      <c r="D32" s="116">
        <v>1043</v>
      </c>
      <c r="E32" s="116">
        <v>1111</v>
      </c>
      <c r="F32" s="116">
        <v>1141</v>
      </c>
      <c r="G32" s="116">
        <v>1053</v>
      </c>
      <c r="H32" s="116">
        <v>1054</v>
      </c>
      <c r="I32" s="117"/>
      <c r="J32" s="117"/>
      <c r="K32" s="117"/>
    </row>
    <row r="33" spans="1:11">
      <c r="A33" s="111">
        <v>31</v>
      </c>
      <c r="B33" s="113" t="s">
        <v>249</v>
      </c>
      <c r="C33" s="111" t="s">
        <v>57</v>
      </c>
      <c r="D33" s="116">
        <v>365</v>
      </c>
      <c r="E33" s="116">
        <v>365</v>
      </c>
      <c r="F33" s="111" t="s">
        <v>65</v>
      </c>
      <c r="G33" s="111" t="s">
        <v>65</v>
      </c>
      <c r="H33" s="111" t="s">
        <v>65</v>
      </c>
      <c r="I33" s="117"/>
      <c r="J33" s="117"/>
      <c r="K33" s="117"/>
    </row>
    <row r="34" spans="1:11">
      <c r="A34" s="111">
        <v>32</v>
      </c>
      <c r="B34" s="113" t="s">
        <v>250</v>
      </c>
      <c r="C34" s="111" t="s">
        <v>57</v>
      </c>
      <c r="D34" s="116">
        <v>24</v>
      </c>
      <c r="E34" s="116">
        <v>24</v>
      </c>
      <c r="F34" s="111" t="s">
        <v>65</v>
      </c>
      <c r="G34" s="111" t="s">
        <v>65</v>
      </c>
      <c r="H34" s="111" t="s">
        <v>65</v>
      </c>
      <c r="I34" s="117"/>
      <c r="J34" s="117"/>
      <c r="K34" s="117"/>
    </row>
    <row r="35" spans="1:11">
      <c r="A35" s="111">
        <v>33</v>
      </c>
      <c r="B35" s="113" t="s">
        <v>305</v>
      </c>
      <c r="C35" s="111" t="s">
        <v>214</v>
      </c>
      <c r="D35" s="120">
        <f t="shared" ref="D35:E35" si="4">+D34/D31*100</f>
        <v>6.1696658097686372</v>
      </c>
      <c r="E35" s="120">
        <f t="shared" si="4"/>
        <v>6.1696658097686372</v>
      </c>
      <c r="F35" s="111" t="s">
        <v>65</v>
      </c>
      <c r="G35" s="121" t="s">
        <v>65</v>
      </c>
      <c r="H35" s="111" t="s">
        <v>65</v>
      </c>
      <c r="I35" s="117"/>
      <c r="J35" s="117"/>
      <c r="K35" s="117"/>
    </row>
    <row r="36" spans="1:11">
      <c r="A36" s="111">
        <v>34</v>
      </c>
      <c r="B36" s="113" t="s">
        <v>255</v>
      </c>
      <c r="C36" s="111" t="s">
        <v>294</v>
      </c>
      <c r="D36" s="118">
        <v>27</v>
      </c>
      <c r="E36" s="118">
        <v>26.4</v>
      </c>
      <c r="F36" s="116">
        <v>72.900000000000006</v>
      </c>
      <c r="G36" s="118">
        <v>37.200000000000003</v>
      </c>
      <c r="H36" s="116">
        <v>24.6</v>
      </c>
      <c r="I36" s="117">
        <v>55.1</v>
      </c>
      <c r="J36" s="117">
        <v>69</v>
      </c>
      <c r="K36" s="117">
        <v>96.9</v>
      </c>
    </row>
    <row r="37" spans="1:11" ht="15.75" customHeight="1">
      <c r="A37" s="111">
        <v>35</v>
      </c>
      <c r="B37" s="113" t="s">
        <v>256</v>
      </c>
      <c r="C37" s="111" t="s">
        <v>294</v>
      </c>
      <c r="D37" s="116">
        <v>177.2</v>
      </c>
      <c r="E37" s="116">
        <v>233.3</v>
      </c>
      <c r="F37" s="116">
        <v>379.7</v>
      </c>
      <c r="G37" s="116">
        <v>353.9</v>
      </c>
      <c r="H37" s="116">
        <v>387.1</v>
      </c>
      <c r="I37" s="117">
        <v>371.5</v>
      </c>
      <c r="J37" s="117">
        <v>329.1</v>
      </c>
      <c r="K37" s="117">
        <v>343.9</v>
      </c>
    </row>
    <row r="38" spans="1:11" ht="18" customHeight="1">
      <c r="A38" s="111">
        <v>36</v>
      </c>
      <c r="B38" s="113" t="s">
        <v>257</v>
      </c>
      <c r="C38" s="111" t="s">
        <v>294</v>
      </c>
      <c r="D38" s="116">
        <v>150.19999999999999</v>
      </c>
      <c r="E38" s="116">
        <v>206.9</v>
      </c>
      <c r="F38" s="118">
        <v>362</v>
      </c>
      <c r="G38" s="116">
        <v>344.6</v>
      </c>
      <c r="H38" s="118">
        <v>234.3</v>
      </c>
      <c r="I38" s="117">
        <v>209.7</v>
      </c>
      <c r="J38" s="117">
        <v>251.2</v>
      </c>
      <c r="K38" s="117">
        <v>215.7</v>
      </c>
    </row>
    <row r="39" spans="1:11">
      <c r="A39" s="111">
        <v>37</v>
      </c>
      <c r="B39" s="113" t="s">
        <v>259</v>
      </c>
      <c r="C39" s="111" t="s">
        <v>57</v>
      </c>
      <c r="D39" s="116">
        <v>304</v>
      </c>
      <c r="E39" s="116">
        <v>343</v>
      </c>
      <c r="F39" s="116">
        <v>348</v>
      </c>
      <c r="G39" s="116">
        <v>365</v>
      </c>
      <c r="H39" s="116">
        <v>382</v>
      </c>
      <c r="I39" s="117">
        <v>384</v>
      </c>
      <c r="J39" s="117">
        <v>374</v>
      </c>
      <c r="K39" s="117">
        <v>368</v>
      </c>
    </row>
    <row r="40" spans="1:11">
      <c r="A40" s="111">
        <v>38</v>
      </c>
      <c r="B40" s="113" t="s">
        <v>260</v>
      </c>
      <c r="C40" s="111" t="s">
        <v>57</v>
      </c>
      <c r="D40" s="116">
        <v>224</v>
      </c>
      <c r="E40" s="116">
        <v>251</v>
      </c>
      <c r="F40" s="116">
        <v>260</v>
      </c>
      <c r="G40" s="116">
        <v>284</v>
      </c>
      <c r="H40" s="116">
        <v>304</v>
      </c>
      <c r="I40" s="117">
        <v>307</v>
      </c>
      <c r="J40" s="117">
        <v>293</v>
      </c>
      <c r="K40" s="117">
        <v>286</v>
      </c>
    </row>
    <row r="41" spans="1:11">
      <c r="A41" s="111">
        <v>39</v>
      </c>
      <c r="B41" s="113" t="s">
        <v>261</v>
      </c>
      <c r="C41" s="111" t="s">
        <v>57</v>
      </c>
      <c r="D41" s="116">
        <v>222</v>
      </c>
      <c r="E41" s="116">
        <v>237</v>
      </c>
      <c r="F41" s="116">
        <v>246</v>
      </c>
      <c r="G41" s="116">
        <v>273</v>
      </c>
      <c r="H41" s="116">
        <v>257</v>
      </c>
      <c r="I41" s="117">
        <v>267</v>
      </c>
      <c r="J41" s="117">
        <v>177</v>
      </c>
      <c r="K41" s="117">
        <v>209</v>
      </c>
    </row>
    <row r="42" spans="1:11">
      <c r="A42" s="111">
        <v>40</v>
      </c>
      <c r="B42" s="113" t="s">
        <v>262</v>
      </c>
      <c r="C42" s="111" t="s">
        <v>57</v>
      </c>
      <c r="D42" s="116">
        <v>204</v>
      </c>
      <c r="E42" s="116">
        <v>235</v>
      </c>
      <c r="F42" s="116">
        <v>247</v>
      </c>
      <c r="G42" s="116">
        <v>266</v>
      </c>
      <c r="H42" s="116">
        <v>240</v>
      </c>
      <c r="I42" s="117">
        <v>251</v>
      </c>
      <c r="J42" s="117">
        <v>173</v>
      </c>
      <c r="K42" s="117">
        <v>206</v>
      </c>
    </row>
    <row r="43" spans="1:11">
      <c r="A43" s="111">
        <v>41</v>
      </c>
      <c r="B43" s="113" t="s">
        <v>263</v>
      </c>
      <c r="C43" s="111" t="s">
        <v>57</v>
      </c>
      <c r="D43" s="116">
        <v>67</v>
      </c>
      <c r="E43" s="116">
        <v>153</v>
      </c>
      <c r="F43" s="116">
        <v>148</v>
      </c>
      <c r="G43" s="116">
        <v>187</v>
      </c>
      <c r="H43" s="116">
        <v>189</v>
      </c>
      <c r="I43" s="117">
        <v>136</v>
      </c>
      <c r="J43" s="117">
        <v>179</v>
      </c>
      <c r="K43" s="117">
        <v>187</v>
      </c>
    </row>
    <row r="44" spans="1:11">
      <c r="A44" s="111">
        <v>42</v>
      </c>
      <c r="B44" s="113" t="s">
        <v>264</v>
      </c>
      <c r="C44" s="111" t="s">
        <v>57</v>
      </c>
      <c r="D44" s="116">
        <v>751</v>
      </c>
      <c r="E44" s="116">
        <v>499</v>
      </c>
      <c r="F44" s="116">
        <v>494</v>
      </c>
      <c r="G44" s="116">
        <v>543</v>
      </c>
      <c r="H44" s="116">
        <v>594</v>
      </c>
      <c r="I44" s="117">
        <v>587</v>
      </c>
      <c r="J44" s="117">
        <v>478</v>
      </c>
      <c r="K44" s="117">
        <v>450</v>
      </c>
    </row>
    <row r="45" spans="1:11">
      <c r="A45" s="111">
        <v>43</v>
      </c>
      <c r="B45" s="113" t="s">
        <v>98</v>
      </c>
      <c r="C45" s="111" t="s">
        <v>57</v>
      </c>
      <c r="D45" s="116">
        <v>93303</v>
      </c>
      <c r="E45" s="116">
        <v>101465</v>
      </c>
      <c r="F45" s="116">
        <v>106723</v>
      </c>
      <c r="G45" s="116">
        <f>G46+G47+G48+G49+G50</f>
        <v>124686</v>
      </c>
      <c r="H45" s="116">
        <f>H46+H47+H48+H49+H50</f>
        <v>131225</v>
      </c>
      <c r="I45" s="117">
        <v>126721</v>
      </c>
      <c r="J45" s="117">
        <v>111182</v>
      </c>
      <c r="K45" s="117">
        <v>109054</v>
      </c>
    </row>
    <row r="46" spans="1:11">
      <c r="A46" s="111">
        <v>44</v>
      </c>
      <c r="B46" s="113" t="s">
        <v>265</v>
      </c>
      <c r="C46" s="111" t="s">
        <v>57</v>
      </c>
      <c r="D46" s="116">
        <v>61</v>
      </c>
      <c r="E46" s="116">
        <v>219</v>
      </c>
      <c r="F46" s="116">
        <v>247</v>
      </c>
      <c r="G46" s="116">
        <v>220</v>
      </c>
      <c r="H46" s="116">
        <v>239</v>
      </c>
      <c r="I46" s="117">
        <v>249</v>
      </c>
      <c r="J46" s="117">
        <v>302</v>
      </c>
      <c r="K46" s="117">
        <v>300</v>
      </c>
    </row>
    <row r="47" spans="1:11">
      <c r="A47" s="111">
        <v>45</v>
      </c>
      <c r="B47" s="113" t="s">
        <v>266</v>
      </c>
      <c r="C47" s="111" t="s">
        <v>57</v>
      </c>
      <c r="D47" s="116">
        <v>5617</v>
      </c>
      <c r="E47" s="116">
        <v>6390</v>
      </c>
      <c r="F47" s="116">
        <v>7184</v>
      </c>
      <c r="G47" s="116">
        <v>7957</v>
      </c>
      <c r="H47" s="116">
        <v>8689</v>
      </c>
      <c r="I47" s="117">
        <v>7425</v>
      </c>
      <c r="J47" s="117">
        <v>6471</v>
      </c>
      <c r="K47" s="117">
        <v>6157</v>
      </c>
    </row>
    <row r="48" spans="1:11">
      <c r="A48" s="111">
        <v>46</v>
      </c>
      <c r="B48" s="113" t="s">
        <v>267</v>
      </c>
      <c r="C48" s="111" t="s">
        <v>57</v>
      </c>
      <c r="D48" s="116">
        <v>6152</v>
      </c>
      <c r="E48" s="116">
        <v>7294</v>
      </c>
      <c r="F48" s="116">
        <v>8503</v>
      </c>
      <c r="G48" s="116">
        <v>10316</v>
      </c>
      <c r="H48" s="116">
        <v>11514</v>
      </c>
      <c r="I48" s="117">
        <v>9923</v>
      </c>
      <c r="J48" s="117">
        <v>8591</v>
      </c>
      <c r="K48" s="117">
        <v>8088</v>
      </c>
    </row>
    <row r="49" spans="1:11">
      <c r="A49" s="111">
        <v>47</v>
      </c>
      <c r="B49" s="113" t="s">
        <v>268</v>
      </c>
      <c r="C49" s="111" t="s">
        <v>57</v>
      </c>
      <c r="D49" s="116">
        <v>44694</v>
      </c>
      <c r="E49" s="116">
        <v>49956</v>
      </c>
      <c r="F49" s="116">
        <v>52541</v>
      </c>
      <c r="G49" s="116">
        <v>61907</v>
      </c>
      <c r="H49" s="116">
        <v>63158</v>
      </c>
      <c r="I49" s="117">
        <v>64121</v>
      </c>
      <c r="J49" s="117">
        <v>57210</v>
      </c>
      <c r="K49" s="117">
        <v>55786</v>
      </c>
    </row>
    <row r="50" spans="1:11">
      <c r="A50" s="111">
        <v>48</v>
      </c>
      <c r="B50" s="113" t="s">
        <v>269</v>
      </c>
      <c r="C50" s="111" t="s">
        <v>57</v>
      </c>
      <c r="D50" s="116">
        <v>36779</v>
      </c>
      <c r="E50" s="116">
        <v>37606</v>
      </c>
      <c r="F50" s="116">
        <v>38248</v>
      </c>
      <c r="G50" s="116">
        <v>44286</v>
      </c>
      <c r="H50" s="116">
        <v>47625</v>
      </c>
      <c r="I50" s="117">
        <v>45003</v>
      </c>
      <c r="J50" s="117">
        <v>38608</v>
      </c>
      <c r="K50" s="117">
        <v>38723</v>
      </c>
    </row>
    <row r="51" spans="1:11">
      <c r="A51" s="111">
        <v>49</v>
      </c>
      <c r="B51" s="113" t="s">
        <v>270</v>
      </c>
      <c r="C51" s="111" t="s">
        <v>57</v>
      </c>
      <c r="D51" s="116">
        <v>41102</v>
      </c>
      <c r="E51" s="116">
        <v>41100</v>
      </c>
      <c r="F51" s="116">
        <v>46577</v>
      </c>
      <c r="G51" s="116">
        <v>55407</v>
      </c>
      <c r="H51" s="116">
        <v>54150</v>
      </c>
      <c r="I51" s="117">
        <v>59197</v>
      </c>
      <c r="J51" s="117">
        <v>54121</v>
      </c>
      <c r="K51" s="117">
        <v>51089</v>
      </c>
    </row>
    <row r="52" spans="1:11">
      <c r="A52" s="111">
        <v>50</v>
      </c>
      <c r="B52" s="113" t="s">
        <v>271</v>
      </c>
      <c r="C52" s="111" t="s">
        <v>57</v>
      </c>
      <c r="D52" s="116">
        <v>142</v>
      </c>
      <c r="E52" s="116">
        <v>542</v>
      </c>
      <c r="F52" s="116">
        <v>1144</v>
      </c>
      <c r="G52" s="116">
        <v>255</v>
      </c>
      <c r="H52" s="116">
        <v>690</v>
      </c>
      <c r="I52" s="117">
        <v>11372</v>
      </c>
      <c r="J52" s="117">
        <v>4937</v>
      </c>
      <c r="K52" s="117">
        <v>3784</v>
      </c>
    </row>
    <row r="53" spans="1:11">
      <c r="A53" s="111">
        <v>51</v>
      </c>
      <c r="B53" s="113" t="s">
        <v>272</v>
      </c>
      <c r="C53" s="111" t="s">
        <v>57</v>
      </c>
      <c r="D53" s="116">
        <v>75</v>
      </c>
      <c r="E53" s="116">
        <v>79</v>
      </c>
      <c r="F53" s="116">
        <v>103</v>
      </c>
      <c r="G53" s="116">
        <v>87</v>
      </c>
      <c r="H53" s="116">
        <v>85</v>
      </c>
      <c r="I53" s="117">
        <v>95</v>
      </c>
      <c r="J53" s="117">
        <v>93</v>
      </c>
      <c r="K53" s="117">
        <v>83</v>
      </c>
    </row>
    <row r="54" spans="1:11">
      <c r="A54" s="111">
        <v>52</v>
      </c>
      <c r="B54" s="113" t="s">
        <v>273</v>
      </c>
      <c r="C54" s="111" t="s">
        <v>57</v>
      </c>
      <c r="D54" s="116">
        <v>80</v>
      </c>
      <c r="E54" s="116">
        <v>79</v>
      </c>
      <c r="F54" s="116">
        <v>63</v>
      </c>
      <c r="G54" s="116">
        <v>81</v>
      </c>
      <c r="H54" s="116">
        <v>93</v>
      </c>
      <c r="I54" s="117">
        <v>76</v>
      </c>
      <c r="J54" s="117">
        <v>89</v>
      </c>
      <c r="K54" s="117">
        <v>88</v>
      </c>
    </row>
    <row r="55" spans="1:11">
      <c r="A55" s="111">
        <v>53</v>
      </c>
      <c r="B55" s="113" t="s">
        <v>274</v>
      </c>
      <c r="C55" s="111" t="s">
        <v>57</v>
      </c>
      <c r="D55" s="116">
        <v>93</v>
      </c>
      <c r="E55" s="116">
        <v>101</v>
      </c>
      <c r="F55" s="116">
        <v>112</v>
      </c>
      <c r="G55" s="116">
        <v>111</v>
      </c>
      <c r="H55" s="116">
        <v>115</v>
      </c>
      <c r="I55" s="117">
        <v>126</v>
      </c>
      <c r="J55" s="117">
        <v>119</v>
      </c>
      <c r="K55" s="117">
        <v>134</v>
      </c>
    </row>
    <row r="56" spans="1:11">
      <c r="A56" s="111">
        <v>54</v>
      </c>
      <c r="B56" s="113" t="s">
        <v>275</v>
      </c>
      <c r="C56" s="111" t="s">
        <v>57</v>
      </c>
      <c r="D56" s="116">
        <v>40</v>
      </c>
      <c r="E56" s="116">
        <v>44</v>
      </c>
      <c r="F56" s="116">
        <v>52</v>
      </c>
      <c r="G56" s="116">
        <v>59</v>
      </c>
      <c r="H56" s="116">
        <v>64</v>
      </c>
      <c r="I56" s="117">
        <v>68</v>
      </c>
      <c r="J56" s="117">
        <v>57</v>
      </c>
      <c r="K56" s="117">
        <v>50</v>
      </c>
    </row>
    <row r="57" spans="1:11">
      <c r="A57" s="111">
        <v>55</v>
      </c>
      <c r="B57" s="113" t="s">
        <v>223</v>
      </c>
      <c r="C57" s="111" t="s">
        <v>57</v>
      </c>
      <c r="D57" s="116">
        <v>16</v>
      </c>
      <c r="E57" s="116">
        <v>18</v>
      </c>
      <c r="F57" s="116">
        <v>18</v>
      </c>
      <c r="G57" s="116">
        <v>27</v>
      </c>
      <c r="H57" s="116">
        <v>25</v>
      </c>
      <c r="I57" s="117">
        <v>19</v>
      </c>
      <c r="J57" s="117">
        <v>16</v>
      </c>
      <c r="K57" s="117">
        <v>13</v>
      </c>
    </row>
    <row r="58" spans="1:11" ht="14.25" customHeight="1">
      <c r="A58" s="111">
        <v>58</v>
      </c>
      <c r="B58" s="113" t="s">
        <v>277</v>
      </c>
      <c r="C58" s="111" t="s">
        <v>295</v>
      </c>
      <c r="D58" s="116">
        <v>17.25</v>
      </c>
      <c r="E58" s="116">
        <v>110.8</v>
      </c>
      <c r="F58" s="116">
        <v>89</v>
      </c>
      <c r="G58" s="116">
        <v>123.5</v>
      </c>
      <c r="H58" s="116">
        <v>100.2</v>
      </c>
      <c r="I58" s="117">
        <v>29.48</v>
      </c>
      <c r="J58" s="117">
        <v>137</v>
      </c>
      <c r="K58" s="117">
        <v>307</v>
      </c>
    </row>
    <row r="59" spans="1:11">
      <c r="A59" s="111">
        <v>59</v>
      </c>
      <c r="B59" s="113" t="s">
        <v>278</v>
      </c>
      <c r="C59" s="111" t="s">
        <v>295</v>
      </c>
      <c r="D59" s="116">
        <v>0</v>
      </c>
      <c r="E59" s="116">
        <v>50</v>
      </c>
      <c r="F59" s="116">
        <v>40</v>
      </c>
      <c r="G59" s="116">
        <v>91</v>
      </c>
      <c r="H59" s="116">
        <v>60</v>
      </c>
      <c r="I59" s="117">
        <v>20</v>
      </c>
      <c r="J59" s="117">
        <v>135</v>
      </c>
      <c r="K59" s="117">
        <v>300</v>
      </c>
    </row>
    <row r="60" spans="1:11">
      <c r="A60" s="111">
        <v>60</v>
      </c>
      <c r="B60" s="113" t="s">
        <v>279</v>
      </c>
      <c r="C60" s="111" t="s">
        <v>295</v>
      </c>
      <c r="D60" s="116">
        <v>9.25</v>
      </c>
      <c r="E60" s="116">
        <v>6.5</v>
      </c>
      <c r="F60" s="116">
        <v>8</v>
      </c>
      <c r="G60" s="116">
        <v>6.4</v>
      </c>
      <c r="H60" s="116">
        <v>0</v>
      </c>
      <c r="I60" s="117">
        <v>4.3</v>
      </c>
      <c r="J60" s="117">
        <v>2</v>
      </c>
      <c r="K60" s="117">
        <v>1.88</v>
      </c>
    </row>
    <row r="61" spans="1:11">
      <c r="A61" s="111">
        <v>61</v>
      </c>
      <c r="B61" s="113" t="s">
        <v>280</v>
      </c>
      <c r="C61" s="111" t="s">
        <v>295</v>
      </c>
      <c r="D61" s="116">
        <v>8</v>
      </c>
      <c r="E61" s="116">
        <v>4.3</v>
      </c>
      <c r="F61" s="116">
        <v>2</v>
      </c>
      <c r="G61" s="116">
        <v>5.0999999999999996</v>
      </c>
      <c r="H61" s="116">
        <v>0.2</v>
      </c>
      <c r="I61" s="117">
        <v>5.18</v>
      </c>
      <c r="J61" s="117">
        <v>0</v>
      </c>
      <c r="K61" s="117">
        <v>5.9429999999999996</v>
      </c>
    </row>
    <row r="62" spans="1:11" ht="19.5" customHeight="1">
      <c r="A62" s="111">
        <v>62</v>
      </c>
      <c r="B62" s="113" t="s">
        <v>281</v>
      </c>
      <c r="C62" s="111" t="s">
        <v>296</v>
      </c>
      <c r="D62" s="116">
        <v>78</v>
      </c>
      <c r="E62" s="116">
        <v>10.8</v>
      </c>
      <c r="F62" s="116">
        <v>187.6</v>
      </c>
      <c r="G62" s="116">
        <v>150.30000000000001</v>
      </c>
      <c r="H62" s="116">
        <v>49.6</v>
      </c>
      <c r="I62" s="117">
        <v>10.34</v>
      </c>
      <c r="J62" s="117">
        <v>3.4</v>
      </c>
      <c r="K62" s="117">
        <v>72</v>
      </c>
    </row>
    <row r="63" spans="1:11">
      <c r="A63" s="111">
        <v>63</v>
      </c>
      <c r="B63" s="113" t="s">
        <v>278</v>
      </c>
      <c r="C63" s="111" t="s">
        <v>296</v>
      </c>
      <c r="D63" s="111" t="s">
        <v>65</v>
      </c>
      <c r="E63" s="111" t="s">
        <v>65</v>
      </c>
      <c r="F63" s="116">
        <v>45</v>
      </c>
      <c r="G63" s="119">
        <v>100</v>
      </c>
      <c r="H63" s="116">
        <v>35</v>
      </c>
      <c r="I63" s="117">
        <v>0</v>
      </c>
      <c r="J63" s="117">
        <v>0</v>
      </c>
      <c r="K63" s="117">
        <v>60</v>
      </c>
    </row>
    <row r="64" spans="1:11">
      <c r="A64" s="111">
        <v>64</v>
      </c>
      <c r="B64" s="113" t="s">
        <v>279</v>
      </c>
      <c r="C64" s="111" t="s">
        <v>296</v>
      </c>
      <c r="D64" s="116">
        <v>70</v>
      </c>
      <c r="E64" s="116">
        <v>7.4</v>
      </c>
      <c r="F64" s="116">
        <v>72</v>
      </c>
      <c r="G64" s="116">
        <v>42.1</v>
      </c>
      <c r="H64" s="116">
        <v>0</v>
      </c>
      <c r="I64" s="117">
        <v>5</v>
      </c>
      <c r="J64" s="117">
        <v>3.4</v>
      </c>
      <c r="K64" s="117">
        <v>1.7</v>
      </c>
    </row>
    <row r="65" spans="1:11">
      <c r="A65" s="111">
        <v>65</v>
      </c>
      <c r="B65" s="113" t="s">
        <v>280</v>
      </c>
      <c r="C65" s="111" t="s">
        <v>296</v>
      </c>
      <c r="D65" s="116">
        <v>90</v>
      </c>
      <c r="E65" s="116">
        <v>3.4</v>
      </c>
      <c r="F65" s="116">
        <v>36</v>
      </c>
      <c r="G65" s="116">
        <v>35.299999999999997</v>
      </c>
      <c r="H65" s="116">
        <v>9.9000000000000005E-2</v>
      </c>
      <c r="I65" s="117">
        <v>5.34</v>
      </c>
      <c r="J65" s="117">
        <v>0</v>
      </c>
      <c r="K65" s="117">
        <v>10.3</v>
      </c>
    </row>
    <row r="66" spans="1:11">
      <c r="A66" s="111">
        <v>66</v>
      </c>
      <c r="B66" s="113" t="s">
        <v>282</v>
      </c>
      <c r="C66" s="111" t="s">
        <v>296</v>
      </c>
      <c r="D66" s="116">
        <v>4500</v>
      </c>
      <c r="E66" s="116">
        <v>2350</v>
      </c>
      <c r="F66" s="116">
        <v>985.5</v>
      </c>
      <c r="G66" s="116">
        <v>4065</v>
      </c>
      <c r="H66" s="116">
        <v>4200</v>
      </c>
      <c r="I66" s="117">
        <v>2023</v>
      </c>
      <c r="J66" s="117">
        <v>0</v>
      </c>
      <c r="K66" s="117">
        <v>1554.3</v>
      </c>
    </row>
    <row r="67" spans="1:11">
      <c r="A67" s="111">
        <v>67</v>
      </c>
      <c r="B67" s="113" t="s">
        <v>306</v>
      </c>
      <c r="C67" s="111" t="s">
        <v>57</v>
      </c>
      <c r="D67" s="116">
        <v>41</v>
      </c>
      <c r="E67" s="116">
        <v>23</v>
      </c>
      <c r="F67" s="116">
        <v>24</v>
      </c>
      <c r="G67" s="116">
        <v>24</v>
      </c>
      <c r="H67" s="116">
        <v>20</v>
      </c>
      <c r="I67" s="117"/>
      <c r="J67" s="117"/>
      <c r="K67" s="117"/>
    </row>
    <row r="68" spans="1:11">
      <c r="A68" s="111">
        <v>68</v>
      </c>
      <c r="B68" s="113" t="s">
        <v>284</v>
      </c>
      <c r="C68" s="111" t="s">
        <v>57</v>
      </c>
      <c r="D68" s="116">
        <v>1</v>
      </c>
      <c r="E68" s="116">
        <v>1</v>
      </c>
      <c r="F68" s="116">
        <v>1</v>
      </c>
      <c r="G68" s="116">
        <v>1</v>
      </c>
      <c r="H68" s="116">
        <v>1</v>
      </c>
      <c r="I68" s="117">
        <v>1</v>
      </c>
      <c r="J68" s="117">
        <v>1</v>
      </c>
      <c r="K68" s="117">
        <v>1</v>
      </c>
    </row>
    <row r="69" spans="1:11">
      <c r="A69" s="111">
        <v>69</v>
      </c>
      <c r="B69" s="113" t="s">
        <v>103</v>
      </c>
      <c r="C69" s="111" t="s">
        <v>57</v>
      </c>
      <c r="D69" s="116">
        <v>242</v>
      </c>
      <c r="E69" s="116">
        <v>199</v>
      </c>
      <c r="F69" s="116">
        <v>242</v>
      </c>
      <c r="G69" s="116">
        <v>254</v>
      </c>
      <c r="H69" s="116">
        <v>240</v>
      </c>
      <c r="I69" s="117">
        <v>288</v>
      </c>
      <c r="J69" s="117">
        <v>270</v>
      </c>
      <c r="K69" s="117">
        <v>282</v>
      </c>
    </row>
    <row r="70" spans="1:11">
      <c r="A70" s="111">
        <v>70</v>
      </c>
      <c r="B70" s="113" t="s">
        <v>104</v>
      </c>
      <c r="C70" s="111" t="s">
        <v>57</v>
      </c>
      <c r="D70" s="116">
        <v>13</v>
      </c>
      <c r="E70" s="116">
        <v>14</v>
      </c>
      <c r="F70" s="116">
        <v>15</v>
      </c>
      <c r="G70" s="116">
        <v>15</v>
      </c>
      <c r="H70" s="116">
        <v>15</v>
      </c>
      <c r="I70" s="117">
        <v>15</v>
      </c>
      <c r="J70" s="117">
        <v>16</v>
      </c>
      <c r="K70" s="117">
        <v>18</v>
      </c>
    </row>
    <row r="71" spans="1:11">
      <c r="A71" s="111">
        <v>71</v>
      </c>
      <c r="B71" s="113" t="s">
        <v>285</v>
      </c>
      <c r="C71" s="111" t="s">
        <v>57</v>
      </c>
      <c r="D71" s="116">
        <v>1</v>
      </c>
      <c r="E71" s="116">
        <v>1</v>
      </c>
      <c r="F71" s="116">
        <v>1</v>
      </c>
      <c r="G71" s="116">
        <v>1</v>
      </c>
      <c r="H71" s="116">
        <v>1</v>
      </c>
      <c r="I71" s="117">
        <v>1</v>
      </c>
      <c r="J71" s="117">
        <v>1</v>
      </c>
      <c r="K71" s="117">
        <v>1</v>
      </c>
    </row>
    <row r="72" spans="1:11">
      <c r="A72" s="111">
        <v>72</v>
      </c>
      <c r="B72" s="113" t="s">
        <v>286</v>
      </c>
      <c r="C72" s="111" t="s">
        <v>57</v>
      </c>
      <c r="D72" s="116">
        <v>2</v>
      </c>
      <c r="E72" s="116">
        <v>2</v>
      </c>
      <c r="F72" s="116">
        <v>2</v>
      </c>
      <c r="G72" s="116">
        <v>2</v>
      </c>
      <c r="H72" s="116">
        <v>2</v>
      </c>
      <c r="I72" s="117">
        <v>2</v>
      </c>
      <c r="J72" s="117">
        <v>2</v>
      </c>
      <c r="K72" s="117">
        <v>2</v>
      </c>
    </row>
    <row r="73" spans="1:11">
      <c r="A73" s="111">
        <v>73</v>
      </c>
      <c r="B73" s="113" t="s">
        <v>287</v>
      </c>
      <c r="C73" s="111" t="s">
        <v>57</v>
      </c>
      <c r="D73" s="116">
        <v>9</v>
      </c>
      <c r="E73" s="116">
        <v>7</v>
      </c>
      <c r="F73" s="116">
        <v>6</v>
      </c>
      <c r="G73" s="116">
        <v>8</v>
      </c>
      <c r="H73" s="116">
        <v>10</v>
      </c>
      <c r="I73" s="117">
        <v>7</v>
      </c>
      <c r="J73" s="117">
        <v>9</v>
      </c>
      <c r="K73" s="117">
        <v>9</v>
      </c>
    </row>
    <row r="74" spans="1:11">
      <c r="A74" s="111">
        <v>74</v>
      </c>
      <c r="B74" s="113" t="s">
        <v>139</v>
      </c>
      <c r="C74" s="111" t="s">
        <v>57</v>
      </c>
      <c r="D74" s="111" t="s">
        <v>65</v>
      </c>
      <c r="E74" s="111" t="s">
        <v>65</v>
      </c>
      <c r="F74" s="116">
        <v>2</v>
      </c>
      <c r="G74" s="119">
        <v>1</v>
      </c>
      <c r="H74" s="116">
        <v>0</v>
      </c>
      <c r="I74" s="117">
        <v>0</v>
      </c>
      <c r="J74" s="117">
        <v>1</v>
      </c>
      <c r="K74" s="117">
        <v>0</v>
      </c>
    </row>
    <row r="75" spans="1:11">
      <c r="A75" s="111">
        <v>75</v>
      </c>
      <c r="B75" s="113" t="s">
        <v>292</v>
      </c>
      <c r="C75" s="111" t="s">
        <v>57</v>
      </c>
      <c r="D75" s="116">
        <v>1</v>
      </c>
      <c r="E75" s="116">
        <v>3</v>
      </c>
      <c r="F75" s="116">
        <v>10</v>
      </c>
      <c r="G75" s="116">
        <v>10</v>
      </c>
      <c r="H75" s="116">
        <v>12</v>
      </c>
      <c r="I75" s="117">
        <v>5</v>
      </c>
      <c r="J75" s="117">
        <v>7</v>
      </c>
      <c r="K75" s="117">
        <v>8</v>
      </c>
    </row>
  </sheetData>
  <mergeCells count="4">
    <mergeCell ref="D3:K3"/>
    <mergeCell ref="D4:K4"/>
    <mergeCell ref="D5:K5"/>
    <mergeCell ref="A1:K1"/>
  </mergeCells>
  <pageMargins left="0.88" right="0.24" top="0.24" bottom="0.24" header="0.24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75"/>
  <sheetViews>
    <sheetView zoomScaleNormal="100" workbookViewId="0">
      <selection activeCell="Q13" sqref="Q13"/>
    </sheetView>
  </sheetViews>
  <sheetFormatPr defaultRowHeight="12.75"/>
  <cols>
    <col min="1" max="1" width="4.140625" style="131" customWidth="1"/>
    <col min="2" max="2" width="48.42578125" style="130" customWidth="1"/>
    <col min="3" max="3" width="8.140625" style="131" customWidth="1"/>
    <col min="4" max="8" width="9.7109375" style="130" customWidth="1"/>
    <col min="9" max="9" width="11.7109375" style="130" bestFit="1" customWidth="1"/>
    <col min="10" max="11" width="9.5703125" style="130" bestFit="1" customWidth="1"/>
    <col min="12" max="16384" width="9.140625" style="130"/>
  </cols>
  <sheetData>
    <row r="1" spans="1:11" ht="24.75" customHeight="1">
      <c r="A1" s="166" t="s">
        <v>311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>
      <c r="A2" s="111" t="s">
        <v>0</v>
      </c>
      <c r="B2" s="111" t="s">
        <v>224</v>
      </c>
      <c r="C2" s="111" t="s">
        <v>309</v>
      </c>
      <c r="D2" s="112" t="s">
        <v>117</v>
      </c>
      <c r="E2" s="112" t="s">
        <v>136</v>
      </c>
      <c r="F2" s="112" t="s">
        <v>189</v>
      </c>
      <c r="G2" s="112" t="s">
        <v>190</v>
      </c>
      <c r="H2" s="112" t="s">
        <v>191</v>
      </c>
      <c r="I2" s="112" t="s">
        <v>220</v>
      </c>
      <c r="J2" s="112" t="s">
        <v>221</v>
      </c>
      <c r="K2" s="112" t="s">
        <v>222</v>
      </c>
    </row>
    <row r="3" spans="1:11">
      <c r="A3" s="111">
        <v>1</v>
      </c>
      <c r="B3" s="113" t="s">
        <v>225</v>
      </c>
      <c r="C3" s="111" t="s">
        <v>57</v>
      </c>
      <c r="D3" s="169">
        <v>1924</v>
      </c>
      <c r="E3" s="170"/>
      <c r="F3" s="170"/>
      <c r="G3" s="170"/>
      <c r="H3" s="170"/>
      <c r="I3" s="170"/>
      <c r="J3" s="170"/>
      <c r="K3" s="170"/>
    </row>
    <row r="4" spans="1:11">
      <c r="A4" s="111">
        <v>2</v>
      </c>
      <c r="B4" s="113" t="s">
        <v>226</v>
      </c>
      <c r="C4" s="111" t="s">
        <v>57</v>
      </c>
      <c r="D4" s="169">
        <v>3</v>
      </c>
      <c r="E4" s="170"/>
      <c r="F4" s="170"/>
      <c r="G4" s="170"/>
      <c r="H4" s="170"/>
      <c r="I4" s="170"/>
      <c r="J4" s="170"/>
      <c r="K4" s="170"/>
    </row>
    <row r="5" spans="1:11">
      <c r="A5" s="111">
        <v>3</v>
      </c>
      <c r="B5" s="113" t="s">
        <v>227</v>
      </c>
      <c r="C5" s="111" t="s">
        <v>293</v>
      </c>
      <c r="D5" s="169">
        <v>3004</v>
      </c>
      <c r="E5" s="170"/>
      <c r="F5" s="170"/>
      <c r="G5" s="170"/>
      <c r="H5" s="170"/>
      <c r="I5" s="170"/>
      <c r="J5" s="170"/>
      <c r="K5" s="170"/>
    </row>
    <row r="6" spans="1:11">
      <c r="A6" s="111">
        <v>4</v>
      </c>
      <c r="B6" s="115" t="s">
        <v>228</v>
      </c>
      <c r="C6" s="111" t="s">
        <v>57</v>
      </c>
      <c r="D6" s="116">
        <v>1819</v>
      </c>
      <c r="E6" s="116">
        <v>1848</v>
      </c>
      <c r="F6" s="116">
        <v>2011</v>
      </c>
      <c r="G6" s="116">
        <v>2128</v>
      </c>
      <c r="H6" s="116">
        <f>H7+H8</f>
        <v>2182</v>
      </c>
      <c r="I6" s="117">
        <v>2241</v>
      </c>
      <c r="J6" s="117">
        <v>2277</v>
      </c>
      <c r="K6" s="117">
        <v>2198</v>
      </c>
    </row>
    <row r="7" spans="1:11">
      <c r="A7" s="111">
        <v>5</v>
      </c>
      <c r="B7" s="113" t="s">
        <v>229</v>
      </c>
      <c r="C7" s="111" t="s">
        <v>57</v>
      </c>
      <c r="D7" s="116">
        <v>917</v>
      </c>
      <c r="E7" s="116">
        <v>953</v>
      </c>
      <c r="F7" s="116">
        <v>1029</v>
      </c>
      <c r="G7" s="116">
        <v>1090</v>
      </c>
      <c r="H7" s="116">
        <v>1132</v>
      </c>
      <c r="I7" s="117">
        <v>1187</v>
      </c>
      <c r="J7" s="117">
        <v>1208</v>
      </c>
      <c r="K7" s="117">
        <v>1157</v>
      </c>
    </row>
    <row r="8" spans="1:11">
      <c r="A8" s="111">
        <v>6</v>
      </c>
      <c r="B8" s="113" t="s">
        <v>298</v>
      </c>
      <c r="C8" s="111" t="s">
        <v>57</v>
      </c>
      <c r="D8" s="116">
        <v>902</v>
      </c>
      <c r="E8" s="116">
        <v>895</v>
      </c>
      <c r="F8" s="116">
        <v>982</v>
      </c>
      <c r="G8" s="116">
        <v>1038</v>
      </c>
      <c r="H8" s="116">
        <v>1050</v>
      </c>
      <c r="I8" s="116">
        <v>1054</v>
      </c>
      <c r="J8" s="116">
        <v>1069</v>
      </c>
      <c r="K8" s="116">
        <v>1041</v>
      </c>
    </row>
    <row r="9" spans="1:11">
      <c r="A9" s="111">
        <v>7</v>
      </c>
      <c r="B9" s="113" t="s">
        <v>232</v>
      </c>
      <c r="C9" s="111" t="s">
        <v>214</v>
      </c>
      <c r="D9" s="118">
        <v>0.60552596537949399</v>
      </c>
      <c r="E9" s="118">
        <v>0.61517976031957389</v>
      </c>
      <c r="F9" s="118">
        <v>0.66944074567243672</v>
      </c>
      <c r="G9" s="118">
        <v>0.7</v>
      </c>
      <c r="H9" s="118">
        <v>0.7</v>
      </c>
      <c r="I9" s="118">
        <f>I6/$D$5</f>
        <v>0.74600532623169102</v>
      </c>
      <c r="J9" s="118">
        <f t="shared" ref="J9:K9" si="0">J6/$D$5</f>
        <v>0.75798934753661784</v>
      </c>
      <c r="K9" s="118">
        <f t="shared" si="0"/>
        <v>0.7316910785619174</v>
      </c>
    </row>
    <row r="10" spans="1:11">
      <c r="A10" s="111">
        <v>8</v>
      </c>
      <c r="B10" s="113" t="s">
        <v>299</v>
      </c>
      <c r="C10" s="111" t="s">
        <v>57</v>
      </c>
      <c r="D10" s="116">
        <v>567</v>
      </c>
      <c r="E10" s="116">
        <v>580</v>
      </c>
      <c r="F10" s="116">
        <v>668</v>
      </c>
      <c r="G10" s="116">
        <v>634</v>
      </c>
      <c r="H10" s="116">
        <v>694</v>
      </c>
      <c r="I10" s="116">
        <v>702</v>
      </c>
      <c r="J10" s="116">
        <v>695</v>
      </c>
      <c r="K10" s="116">
        <v>687</v>
      </c>
    </row>
    <row r="11" spans="1:11">
      <c r="A11" s="111">
        <v>9</v>
      </c>
      <c r="B11" s="113" t="s">
        <v>234</v>
      </c>
      <c r="C11" s="111" t="s">
        <v>57</v>
      </c>
      <c r="D11" s="116">
        <v>636</v>
      </c>
      <c r="E11" s="116">
        <v>733</v>
      </c>
      <c r="F11" s="116">
        <v>755</v>
      </c>
      <c r="G11" s="116">
        <v>720</v>
      </c>
      <c r="H11" s="116">
        <v>0</v>
      </c>
      <c r="I11" s="116">
        <v>743</v>
      </c>
      <c r="J11" s="116">
        <v>854</v>
      </c>
      <c r="K11" s="116">
        <v>830</v>
      </c>
    </row>
    <row r="12" spans="1:11">
      <c r="A12" s="111">
        <v>10</v>
      </c>
      <c r="B12" s="113" t="s">
        <v>235</v>
      </c>
      <c r="C12" s="111" t="s">
        <v>57</v>
      </c>
      <c r="D12" s="116">
        <v>1183</v>
      </c>
      <c r="E12" s="116">
        <v>1115</v>
      </c>
      <c r="F12" s="116">
        <v>1256</v>
      </c>
      <c r="G12" s="116">
        <v>1408</v>
      </c>
      <c r="H12" s="132">
        <v>2182</v>
      </c>
      <c r="I12" s="116">
        <v>1498</v>
      </c>
      <c r="J12" s="116">
        <v>1423</v>
      </c>
      <c r="K12" s="116">
        <v>1368</v>
      </c>
    </row>
    <row r="13" spans="1:11">
      <c r="A13" s="111">
        <v>11</v>
      </c>
      <c r="B13" s="113" t="s">
        <v>300</v>
      </c>
      <c r="C13" s="111" t="s">
        <v>57</v>
      </c>
      <c r="D13" s="116">
        <v>602</v>
      </c>
      <c r="E13" s="116">
        <v>620</v>
      </c>
      <c r="F13" s="116">
        <v>691</v>
      </c>
      <c r="G13" s="116">
        <v>803</v>
      </c>
      <c r="H13" s="116">
        <v>797</v>
      </c>
      <c r="I13" s="116">
        <v>818</v>
      </c>
      <c r="J13" s="116">
        <v>872</v>
      </c>
      <c r="K13" s="116">
        <v>820</v>
      </c>
    </row>
    <row r="14" spans="1:11">
      <c r="A14" s="111">
        <v>12</v>
      </c>
      <c r="B14" s="113" t="s">
        <v>237</v>
      </c>
      <c r="C14" s="111" t="s">
        <v>57</v>
      </c>
      <c r="D14" s="116">
        <v>220</v>
      </c>
      <c r="E14" s="116">
        <v>247</v>
      </c>
      <c r="F14" s="116">
        <v>268</v>
      </c>
      <c r="G14" s="116">
        <v>265</v>
      </c>
      <c r="H14" s="116">
        <v>0</v>
      </c>
      <c r="I14" s="116">
        <v>284</v>
      </c>
      <c r="J14" s="116">
        <v>262</v>
      </c>
      <c r="K14" s="116">
        <v>307</v>
      </c>
    </row>
    <row r="15" spans="1:11">
      <c r="A15" s="111">
        <v>13</v>
      </c>
      <c r="B15" s="113" t="s">
        <v>301</v>
      </c>
      <c r="C15" s="111" t="s">
        <v>57</v>
      </c>
      <c r="D15" s="116">
        <v>382</v>
      </c>
      <c r="E15" s="116">
        <v>373</v>
      </c>
      <c r="F15" s="116">
        <v>423</v>
      </c>
      <c r="G15" s="116">
        <v>538</v>
      </c>
      <c r="H15" s="116">
        <v>797</v>
      </c>
      <c r="I15" s="116">
        <v>534</v>
      </c>
      <c r="J15" s="116">
        <v>610</v>
      </c>
      <c r="K15" s="116">
        <v>513</v>
      </c>
    </row>
    <row r="16" spans="1:11">
      <c r="A16" s="111">
        <v>14</v>
      </c>
      <c r="B16" s="113" t="s">
        <v>239</v>
      </c>
      <c r="C16" s="111" t="s">
        <v>57</v>
      </c>
      <c r="D16" s="116">
        <v>151</v>
      </c>
      <c r="E16" s="116">
        <v>194</v>
      </c>
      <c r="F16" s="116">
        <v>72</v>
      </c>
      <c r="G16" s="116">
        <f>G17+G18</f>
        <v>57</v>
      </c>
      <c r="H16" s="116">
        <f>H17+H18</f>
        <v>42</v>
      </c>
      <c r="I16" s="116">
        <v>14</v>
      </c>
      <c r="J16" s="116">
        <v>36</v>
      </c>
      <c r="K16" s="116">
        <v>26</v>
      </c>
    </row>
    <row r="17" spans="1:11">
      <c r="A17" s="111">
        <v>15</v>
      </c>
      <c r="B17" s="113" t="s">
        <v>229</v>
      </c>
      <c r="C17" s="111" t="s">
        <v>57</v>
      </c>
      <c r="D17" s="116">
        <v>62</v>
      </c>
      <c r="E17" s="116">
        <v>82</v>
      </c>
      <c r="F17" s="116">
        <v>11</v>
      </c>
      <c r="G17" s="116">
        <v>16</v>
      </c>
      <c r="H17" s="116">
        <v>12</v>
      </c>
      <c r="I17" s="116">
        <v>5</v>
      </c>
      <c r="J17" s="116">
        <v>13</v>
      </c>
      <c r="K17" s="116">
        <v>8</v>
      </c>
    </row>
    <row r="18" spans="1:11">
      <c r="A18" s="111">
        <v>16</v>
      </c>
      <c r="B18" s="113" t="s">
        <v>298</v>
      </c>
      <c r="C18" s="111" t="s">
        <v>57</v>
      </c>
      <c r="D18" s="116">
        <v>89</v>
      </c>
      <c r="E18" s="116">
        <v>112</v>
      </c>
      <c r="F18" s="116">
        <v>61</v>
      </c>
      <c r="G18" s="116">
        <v>41</v>
      </c>
      <c r="H18" s="116">
        <v>30</v>
      </c>
      <c r="I18" s="116">
        <v>9</v>
      </c>
      <c r="J18" s="116">
        <v>23</v>
      </c>
      <c r="K18" s="116">
        <v>18</v>
      </c>
    </row>
    <row r="19" spans="1:11">
      <c r="A19" s="111">
        <v>17</v>
      </c>
      <c r="B19" s="113" t="s">
        <v>240</v>
      </c>
      <c r="C19" s="111" t="s">
        <v>57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</row>
    <row r="20" spans="1:11">
      <c r="A20" s="111">
        <v>18</v>
      </c>
      <c r="B20" s="113" t="s">
        <v>241</v>
      </c>
      <c r="C20" s="111" t="s">
        <v>57</v>
      </c>
      <c r="D20" s="116">
        <v>23</v>
      </c>
      <c r="E20" s="116">
        <v>20</v>
      </c>
      <c r="F20" s="116">
        <v>19</v>
      </c>
      <c r="G20" s="116">
        <v>22</v>
      </c>
      <c r="H20" s="116">
        <v>27</v>
      </c>
      <c r="I20" s="116">
        <v>25</v>
      </c>
      <c r="J20" s="116">
        <v>57</v>
      </c>
      <c r="K20" s="116">
        <v>36</v>
      </c>
    </row>
    <row r="21" spans="1:11">
      <c r="A21" s="111">
        <v>19</v>
      </c>
      <c r="B21" s="113" t="s">
        <v>242</v>
      </c>
      <c r="C21" s="111" t="s">
        <v>57</v>
      </c>
      <c r="D21" s="116">
        <v>48</v>
      </c>
      <c r="E21" s="116">
        <v>46</v>
      </c>
      <c r="F21" s="116">
        <v>61</v>
      </c>
      <c r="G21" s="116">
        <v>58</v>
      </c>
      <c r="H21" s="116">
        <v>62</v>
      </c>
      <c r="I21" s="116">
        <v>88</v>
      </c>
      <c r="J21" s="116">
        <v>103</v>
      </c>
      <c r="K21" s="116">
        <v>91</v>
      </c>
    </row>
    <row r="22" spans="1:11">
      <c r="A22" s="111">
        <v>20</v>
      </c>
      <c r="B22" s="113" t="s">
        <v>229</v>
      </c>
      <c r="C22" s="111" t="s">
        <v>57</v>
      </c>
      <c r="D22" s="116">
        <v>31</v>
      </c>
      <c r="E22" s="116">
        <v>29</v>
      </c>
      <c r="F22" s="116">
        <v>57</v>
      </c>
      <c r="G22" s="116">
        <f>G21-G23</f>
        <v>34</v>
      </c>
      <c r="H22" s="116">
        <f>H21-H23</f>
        <v>34</v>
      </c>
      <c r="I22" s="116"/>
      <c r="J22" s="116"/>
      <c r="K22" s="116">
        <v>55</v>
      </c>
    </row>
    <row r="23" spans="1:11">
      <c r="A23" s="111">
        <v>21</v>
      </c>
      <c r="B23" s="113" t="s">
        <v>298</v>
      </c>
      <c r="C23" s="111" t="s">
        <v>57</v>
      </c>
      <c r="D23" s="116">
        <v>17</v>
      </c>
      <c r="E23" s="116">
        <v>17</v>
      </c>
      <c r="F23" s="116">
        <v>4</v>
      </c>
      <c r="G23" s="116">
        <v>24</v>
      </c>
      <c r="H23" s="116">
        <v>28</v>
      </c>
      <c r="I23" s="116"/>
      <c r="J23" s="116"/>
      <c r="K23" s="116">
        <v>36</v>
      </c>
    </row>
    <row r="24" spans="1:11">
      <c r="A24" s="111">
        <v>22</v>
      </c>
      <c r="B24" s="113" t="s">
        <v>243</v>
      </c>
      <c r="C24" s="111" t="s">
        <v>57</v>
      </c>
      <c r="D24" s="116">
        <v>23</v>
      </c>
      <c r="E24" s="116">
        <v>46</v>
      </c>
      <c r="F24" s="116">
        <v>47</v>
      </c>
      <c r="G24" s="116">
        <v>26</v>
      </c>
      <c r="H24" s="116">
        <v>27</v>
      </c>
      <c r="I24" s="116">
        <v>33</v>
      </c>
      <c r="J24" s="116">
        <v>41</v>
      </c>
      <c r="K24" s="116">
        <v>29</v>
      </c>
    </row>
    <row r="25" spans="1:11">
      <c r="A25" s="111">
        <v>23</v>
      </c>
      <c r="B25" s="113" t="s">
        <v>244</v>
      </c>
      <c r="C25" s="111" t="s">
        <v>57</v>
      </c>
      <c r="D25" s="116">
        <v>9</v>
      </c>
      <c r="E25" s="116">
        <v>10</v>
      </c>
      <c r="F25" s="116">
        <v>8</v>
      </c>
      <c r="G25" s="116">
        <v>11</v>
      </c>
      <c r="H25" s="116">
        <v>18</v>
      </c>
      <c r="I25" s="116">
        <v>15</v>
      </c>
      <c r="J25" s="116">
        <v>12</v>
      </c>
      <c r="K25" s="116">
        <v>13</v>
      </c>
    </row>
    <row r="26" spans="1:11">
      <c r="A26" s="111">
        <v>24</v>
      </c>
      <c r="B26" s="113" t="s">
        <v>245</v>
      </c>
      <c r="C26" s="111" t="s">
        <v>57</v>
      </c>
      <c r="D26" s="116">
        <f t="shared" ref="D26:H26" si="1">D24-D25</f>
        <v>14</v>
      </c>
      <c r="E26" s="116">
        <f t="shared" si="1"/>
        <v>36</v>
      </c>
      <c r="F26" s="116">
        <f t="shared" si="1"/>
        <v>39</v>
      </c>
      <c r="G26" s="116">
        <f t="shared" si="1"/>
        <v>15</v>
      </c>
      <c r="H26" s="116">
        <f t="shared" si="1"/>
        <v>9</v>
      </c>
      <c r="I26" s="116">
        <v>18</v>
      </c>
      <c r="J26" s="116">
        <v>29</v>
      </c>
      <c r="K26" s="116">
        <v>16</v>
      </c>
    </row>
    <row r="27" spans="1:11">
      <c r="A27" s="111">
        <v>25</v>
      </c>
      <c r="B27" s="113" t="s">
        <v>63</v>
      </c>
      <c r="C27" s="111" t="s">
        <v>57</v>
      </c>
      <c r="D27" s="116">
        <v>4</v>
      </c>
      <c r="E27" s="116">
        <v>13</v>
      </c>
      <c r="F27" s="116">
        <v>12</v>
      </c>
      <c r="G27" s="116">
        <v>12</v>
      </c>
      <c r="H27" s="116">
        <v>6</v>
      </c>
      <c r="I27" s="116">
        <v>5</v>
      </c>
      <c r="J27" s="116">
        <v>14</v>
      </c>
      <c r="K27" s="116">
        <v>17</v>
      </c>
    </row>
    <row r="28" spans="1:11">
      <c r="A28" s="111">
        <v>26</v>
      </c>
      <c r="B28" s="113" t="s">
        <v>64</v>
      </c>
      <c r="C28" s="111" t="s">
        <v>57</v>
      </c>
      <c r="D28" s="116">
        <v>1</v>
      </c>
      <c r="E28" s="116">
        <v>2</v>
      </c>
      <c r="F28" s="116">
        <v>0</v>
      </c>
      <c r="G28" s="116">
        <v>0</v>
      </c>
      <c r="H28" s="116">
        <v>0</v>
      </c>
      <c r="I28" s="116">
        <v>2</v>
      </c>
      <c r="J28" s="116">
        <v>1</v>
      </c>
      <c r="K28" s="116">
        <v>2</v>
      </c>
    </row>
    <row r="29" spans="1:11">
      <c r="A29" s="111">
        <v>27</v>
      </c>
      <c r="B29" s="113" t="s">
        <v>302</v>
      </c>
      <c r="C29" s="111" t="s">
        <v>57</v>
      </c>
      <c r="D29" s="116">
        <v>25</v>
      </c>
      <c r="E29" s="116">
        <v>15</v>
      </c>
      <c r="F29" s="119">
        <v>208</v>
      </c>
      <c r="G29" s="116">
        <v>157</v>
      </c>
      <c r="H29" s="119">
        <v>83</v>
      </c>
      <c r="I29" s="116"/>
      <c r="J29" s="116"/>
      <c r="K29" s="116"/>
    </row>
    <row r="30" spans="1:11">
      <c r="A30" s="111">
        <v>28</v>
      </c>
      <c r="B30" s="113" t="s">
        <v>303</v>
      </c>
      <c r="C30" s="111" t="s">
        <v>57</v>
      </c>
      <c r="D30" s="116">
        <v>50</v>
      </c>
      <c r="E30" s="116">
        <v>41</v>
      </c>
      <c r="F30" s="119">
        <v>108</v>
      </c>
      <c r="G30" s="116">
        <v>67</v>
      </c>
      <c r="H30" s="119">
        <v>96</v>
      </c>
      <c r="I30" s="116"/>
      <c r="J30" s="116"/>
      <c r="K30" s="116"/>
    </row>
    <row r="31" spans="1:11">
      <c r="A31" s="111">
        <v>29</v>
      </c>
      <c r="B31" s="113" t="s">
        <v>304</v>
      </c>
      <c r="C31" s="111" t="s">
        <v>57</v>
      </c>
      <c r="D31" s="116">
        <v>901</v>
      </c>
      <c r="E31" s="116">
        <v>828</v>
      </c>
      <c r="F31" s="111" t="s">
        <v>65</v>
      </c>
      <c r="G31" s="116"/>
      <c r="H31" s="111"/>
      <c r="I31" s="116"/>
      <c r="J31" s="116"/>
      <c r="K31" s="116"/>
    </row>
    <row r="32" spans="1:11">
      <c r="A32" s="111">
        <v>30</v>
      </c>
      <c r="B32" s="113" t="s">
        <v>94</v>
      </c>
      <c r="C32" s="111" t="s">
        <v>57</v>
      </c>
      <c r="D32" s="116">
        <v>1145</v>
      </c>
      <c r="E32" s="116">
        <v>1199</v>
      </c>
      <c r="F32" s="116">
        <v>1270</v>
      </c>
      <c r="G32" s="116">
        <v>1286</v>
      </c>
      <c r="H32" s="116">
        <v>1271</v>
      </c>
      <c r="I32" s="116"/>
      <c r="J32" s="116"/>
      <c r="K32" s="116"/>
    </row>
    <row r="33" spans="1:11">
      <c r="A33" s="111">
        <v>31</v>
      </c>
      <c r="B33" s="113" t="s">
        <v>249</v>
      </c>
      <c r="C33" s="111" t="s">
        <v>57</v>
      </c>
      <c r="D33" s="116">
        <v>868</v>
      </c>
      <c r="E33" s="116">
        <v>819</v>
      </c>
      <c r="F33" s="111" t="s">
        <v>65</v>
      </c>
      <c r="G33" s="111" t="s">
        <v>65</v>
      </c>
      <c r="H33" s="111" t="s">
        <v>65</v>
      </c>
      <c r="I33" s="116"/>
      <c r="J33" s="116"/>
      <c r="K33" s="116"/>
    </row>
    <row r="34" spans="1:11">
      <c r="A34" s="111">
        <v>32</v>
      </c>
      <c r="B34" s="113" t="s">
        <v>250</v>
      </c>
      <c r="C34" s="111" t="s">
        <v>57</v>
      </c>
      <c r="D34" s="116">
        <v>33</v>
      </c>
      <c r="E34" s="116">
        <v>9</v>
      </c>
      <c r="F34" s="111" t="s">
        <v>65</v>
      </c>
      <c r="G34" s="111" t="s">
        <v>65</v>
      </c>
      <c r="H34" s="111" t="s">
        <v>65</v>
      </c>
      <c r="I34" s="116"/>
      <c r="J34" s="116"/>
      <c r="K34" s="116"/>
    </row>
    <row r="35" spans="1:11">
      <c r="A35" s="111">
        <v>33</v>
      </c>
      <c r="B35" s="113" t="s">
        <v>305</v>
      </c>
      <c r="C35" s="111" t="s">
        <v>214</v>
      </c>
      <c r="D35" s="120">
        <f t="shared" ref="D35:E35" si="2">+D34/D31*100</f>
        <v>3.6625971143174252</v>
      </c>
      <c r="E35" s="120">
        <f t="shared" si="2"/>
        <v>1.0869565217391304</v>
      </c>
      <c r="F35" s="111" t="s">
        <v>65</v>
      </c>
      <c r="G35" s="121" t="s">
        <v>65</v>
      </c>
      <c r="H35" s="111" t="s">
        <v>65</v>
      </c>
      <c r="I35" s="116"/>
      <c r="J35" s="116"/>
      <c r="K35" s="116"/>
    </row>
    <row r="36" spans="1:11">
      <c r="A36" s="111">
        <v>34</v>
      </c>
      <c r="B36" s="113" t="s">
        <v>255</v>
      </c>
      <c r="C36" s="111" t="s">
        <v>294</v>
      </c>
      <c r="D36" s="118">
        <v>107.9</v>
      </c>
      <c r="E36" s="116">
        <v>148</v>
      </c>
      <c r="F36" s="116">
        <v>103.2</v>
      </c>
      <c r="G36" s="116">
        <v>83.8</v>
      </c>
      <c r="H36" s="116">
        <v>81.599999999999994</v>
      </c>
      <c r="I36" s="116">
        <v>137.9</v>
      </c>
      <c r="J36" s="116">
        <v>132.1</v>
      </c>
      <c r="K36" s="116">
        <v>188.4</v>
      </c>
    </row>
    <row r="37" spans="1:11" ht="18" customHeight="1">
      <c r="A37" s="111">
        <v>35</v>
      </c>
      <c r="B37" s="113" t="s">
        <v>256</v>
      </c>
      <c r="C37" s="111" t="s">
        <v>294</v>
      </c>
      <c r="D37" s="118">
        <v>218</v>
      </c>
      <c r="E37" s="116">
        <v>284.89999999999998</v>
      </c>
      <c r="F37" s="116">
        <v>387.2</v>
      </c>
      <c r="G37" s="116">
        <v>416.9</v>
      </c>
      <c r="H37" s="116">
        <v>499.9</v>
      </c>
      <c r="I37" s="116">
        <v>447.6</v>
      </c>
      <c r="J37" s="116">
        <v>347.8</v>
      </c>
      <c r="K37" s="116">
        <v>383.2</v>
      </c>
    </row>
    <row r="38" spans="1:11" ht="12.75" customHeight="1">
      <c r="A38" s="111">
        <v>36</v>
      </c>
      <c r="B38" s="113" t="s">
        <v>257</v>
      </c>
      <c r="C38" s="111" t="s">
        <v>294</v>
      </c>
      <c r="D38" s="118">
        <v>110</v>
      </c>
      <c r="E38" s="116">
        <v>136.9</v>
      </c>
      <c r="F38" s="116">
        <v>382.5</v>
      </c>
      <c r="G38" s="116">
        <v>342.5</v>
      </c>
      <c r="H38" s="118">
        <v>231</v>
      </c>
      <c r="I38" s="116">
        <v>209.3</v>
      </c>
      <c r="J38" s="116">
        <v>241.1</v>
      </c>
      <c r="K38" s="116">
        <v>211.4</v>
      </c>
    </row>
    <row r="39" spans="1:11">
      <c r="A39" s="111">
        <v>37</v>
      </c>
      <c r="B39" s="113" t="s">
        <v>259</v>
      </c>
      <c r="C39" s="111" t="s">
        <v>57</v>
      </c>
      <c r="D39" s="116">
        <v>398</v>
      </c>
      <c r="E39" s="116">
        <v>394</v>
      </c>
      <c r="F39" s="116">
        <v>448</v>
      </c>
      <c r="G39" s="116">
        <v>447</v>
      </c>
      <c r="H39" s="116">
        <v>497</v>
      </c>
      <c r="I39" s="116">
        <v>509</v>
      </c>
      <c r="J39" s="116">
        <v>529</v>
      </c>
      <c r="K39" s="116">
        <v>543</v>
      </c>
    </row>
    <row r="40" spans="1:11">
      <c r="A40" s="111">
        <v>38</v>
      </c>
      <c r="B40" s="113" t="s">
        <v>260</v>
      </c>
      <c r="C40" s="111" t="s">
        <v>57</v>
      </c>
      <c r="D40" s="116">
        <v>339</v>
      </c>
      <c r="E40" s="116">
        <v>326</v>
      </c>
      <c r="F40" s="116">
        <v>368</v>
      </c>
      <c r="G40" s="116">
        <v>373</v>
      </c>
      <c r="H40" s="116">
        <v>416</v>
      </c>
      <c r="I40" s="116">
        <v>428</v>
      </c>
      <c r="J40" s="116">
        <v>484</v>
      </c>
      <c r="K40" s="116">
        <v>501</v>
      </c>
    </row>
    <row r="41" spans="1:11">
      <c r="A41" s="111">
        <v>39</v>
      </c>
      <c r="B41" s="113" t="s">
        <v>261</v>
      </c>
      <c r="C41" s="111" t="s">
        <v>57</v>
      </c>
      <c r="D41" s="116">
        <v>268</v>
      </c>
      <c r="E41" s="116">
        <v>318</v>
      </c>
      <c r="F41" s="116">
        <v>371</v>
      </c>
      <c r="G41" s="116">
        <v>368</v>
      </c>
      <c r="H41" s="116">
        <v>398</v>
      </c>
      <c r="I41" s="116">
        <v>415</v>
      </c>
      <c r="J41" s="116">
        <v>415</v>
      </c>
      <c r="K41" s="116">
        <v>450</v>
      </c>
    </row>
    <row r="42" spans="1:11">
      <c r="A42" s="111">
        <v>40</v>
      </c>
      <c r="B42" s="113" t="s">
        <v>262</v>
      </c>
      <c r="C42" s="111" t="s">
        <v>57</v>
      </c>
      <c r="D42" s="116">
        <v>226</v>
      </c>
      <c r="E42" s="116">
        <v>296</v>
      </c>
      <c r="F42" s="116">
        <v>318</v>
      </c>
      <c r="G42" s="116">
        <v>335</v>
      </c>
      <c r="H42" s="116">
        <v>371</v>
      </c>
      <c r="I42" s="116">
        <v>373</v>
      </c>
      <c r="J42" s="116">
        <v>391</v>
      </c>
      <c r="K42" s="116">
        <v>427</v>
      </c>
    </row>
    <row r="43" spans="1:11">
      <c r="A43" s="111">
        <v>41</v>
      </c>
      <c r="B43" s="113" t="s">
        <v>263</v>
      </c>
      <c r="C43" s="111" t="s">
        <v>57</v>
      </c>
      <c r="D43" s="116">
        <v>94</v>
      </c>
      <c r="E43" s="116">
        <v>117</v>
      </c>
      <c r="F43" s="116">
        <v>106</v>
      </c>
      <c r="G43" s="116">
        <v>50</v>
      </c>
      <c r="H43" s="116">
        <v>105</v>
      </c>
      <c r="I43" s="116">
        <v>156</v>
      </c>
      <c r="J43" s="116">
        <v>122</v>
      </c>
      <c r="K43" s="116">
        <v>222</v>
      </c>
    </row>
    <row r="44" spans="1:11">
      <c r="A44" s="111">
        <v>42</v>
      </c>
      <c r="B44" s="113" t="s">
        <v>264</v>
      </c>
      <c r="C44" s="111" t="s">
        <v>57</v>
      </c>
      <c r="D44" s="116">
        <v>642</v>
      </c>
      <c r="E44" s="116">
        <v>608</v>
      </c>
      <c r="F44" s="116">
        <v>673</v>
      </c>
      <c r="G44" s="116">
        <v>688</v>
      </c>
      <c r="H44" s="116">
        <v>754</v>
      </c>
      <c r="I44" s="116">
        <v>767</v>
      </c>
      <c r="J44" s="116">
        <v>819</v>
      </c>
      <c r="K44" s="116">
        <v>822</v>
      </c>
    </row>
    <row r="45" spans="1:11">
      <c r="A45" s="111">
        <v>43</v>
      </c>
      <c r="B45" s="113" t="s">
        <v>98</v>
      </c>
      <c r="C45" s="111" t="s">
        <v>57</v>
      </c>
      <c r="D45" s="116">
        <v>63439</v>
      </c>
      <c r="E45" s="116">
        <v>69772</v>
      </c>
      <c r="F45" s="116">
        <v>75871</v>
      </c>
      <c r="G45" s="116">
        <f>G46+G47+G48+G49+Q51</f>
        <v>57711</v>
      </c>
      <c r="H45" s="116">
        <f>H46+H47+H48+H49+R51</f>
        <v>65591</v>
      </c>
      <c r="I45" s="116">
        <v>105883</v>
      </c>
      <c r="J45" s="116">
        <v>110934</v>
      </c>
      <c r="K45" s="116">
        <v>109859</v>
      </c>
    </row>
    <row r="46" spans="1:11">
      <c r="A46" s="111">
        <v>44</v>
      </c>
      <c r="B46" s="113" t="s">
        <v>265</v>
      </c>
      <c r="C46" s="111" t="s">
        <v>57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3</v>
      </c>
      <c r="K46" s="116">
        <v>0</v>
      </c>
    </row>
    <row r="47" spans="1:11">
      <c r="A47" s="111">
        <v>45</v>
      </c>
      <c r="B47" s="113" t="s">
        <v>266</v>
      </c>
      <c r="C47" s="111" t="s">
        <v>57</v>
      </c>
      <c r="D47" s="116">
        <v>6092</v>
      </c>
      <c r="E47" s="116">
        <v>6142</v>
      </c>
      <c r="F47" s="116">
        <v>6918</v>
      </c>
      <c r="G47" s="116">
        <v>7316</v>
      </c>
      <c r="H47" s="116">
        <v>8010</v>
      </c>
      <c r="I47" s="116">
        <v>9163</v>
      </c>
      <c r="J47" s="116">
        <v>9976</v>
      </c>
      <c r="K47" s="116">
        <v>10196</v>
      </c>
    </row>
    <row r="48" spans="1:11">
      <c r="A48" s="111">
        <v>46</v>
      </c>
      <c r="B48" s="113" t="s">
        <v>267</v>
      </c>
      <c r="C48" s="111" t="s">
        <v>57</v>
      </c>
      <c r="D48" s="116">
        <v>8540</v>
      </c>
      <c r="E48" s="116">
        <v>9092</v>
      </c>
      <c r="F48" s="116">
        <v>11289</v>
      </c>
      <c r="G48" s="116">
        <v>12866</v>
      </c>
      <c r="H48" s="116">
        <v>15324</v>
      </c>
      <c r="I48" s="116">
        <v>17048</v>
      </c>
      <c r="J48" s="116">
        <v>18442</v>
      </c>
      <c r="K48" s="116">
        <v>15688</v>
      </c>
    </row>
    <row r="49" spans="1:11">
      <c r="A49" s="111">
        <v>47</v>
      </c>
      <c r="B49" s="113" t="s">
        <v>268</v>
      </c>
      <c r="C49" s="111" t="s">
        <v>57</v>
      </c>
      <c r="D49" s="116">
        <v>28009</v>
      </c>
      <c r="E49" s="116">
        <v>31689</v>
      </c>
      <c r="F49" s="116">
        <v>33560</v>
      </c>
      <c r="G49" s="116">
        <v>37529</v>
      </c>
      <c r="H49" s="116">
        <v>42257</v>
      </c>
      <c r="I49" s="116">
        <v>47720</v>
      </c>
      <c r="J49" s="116">
        <v>50157</v>
      </c>
      <c r="K49" s="116">
        <v>50674</v>
      </c>
    </row>
    <row r="50" spans="1:11">
      <c r="A50" s="111">
        <v>48</v>
      </c>
      <c r="B50" s="113" t="s">
        <v>269</v>
      </c>
      <c r="C50" s="111" t="s">
        <v>57</v>
      </c>
      <c r="D50" s="116">
        <v>20798</v>
      </c>
      <c r="E50" s="116">
        <v>22849</v>
      </c>
      <c r="F50" s="116">
        <v>24104</v>
      </c>
      <c r="G50" s="116">
        <v>25798</v>
      </c>
      <c r="H50" s="116">
        <v>28455</v>
      </c>
      <c r="I50" s="116">
        <v>31952</v>
      </c>
      <c r="J50" s="116">
        <v>32356</v>
      </c>
      <c r="K50" s="116">
        <v>33301</v>
      </c>
    </row>
    <row r="51" spans="1:11">
      <c r="A51" s="111">
        <v>49</v>
      </c>
      <c r="B51" s="113" t="s">
        <v>270</v>
      </c>
      <c r="C51" s="111" t="s">
        <v>57</v>
      </c>
      <c r="D51" s="116">
        <v>30036</v>
      </c>
      <c r="E51" s="116">
        <v>30238</v>
      </c>
      <c r="F51" s="116">
        <v>36190</v>
      </c>
      <c r="G51" s="116">
        <v>38853</v>
      </c>
      <c r="H51" s="116">
        <v>43399</v>
      </c>
      <c r="I51" s="116">
        <v>48323</v>
      </c>
      <c r="J51" s="116">
        <v>50970</v>
      </c>
      <c r="K51" s="116">
        <v>53239</v>
      </c>
    </row>
    <row r="52" spans="1:11">
      <c r="A52" s="111">
        <v>50</v>
      </c>
      <c r="B52" s="113" t="s">
        <v>271</v>
      </c>
      <c r="C52" s="111" t="s">
        <v>57</v>
      </c>
      <c r="D52" s="116">
        <v>857</v>
      </c>
      <c r="E52" s="116">
        <v>516</v>
      </c>
      <c r="F52" s="116">
        <v>948</v>
      </c>
      <c r="G52" s="116">
        <v>340</v>
      </c>
      <c r="H52" s="116">
        <v>645</v>
      </c>
      <c r="I52" s="116">
        <v>213</v>
      </c>
      <c r="J52" s="116">
        <v>1949</v>
      </c>
      <c r="K52" s="116">
        <v>4733</v>
      </c>
    </row>
    <row r="53" spans="1:11">
      <c r="A53" s="111">
        <v>51</v>
      </c>
      <c r="B53" s="113" t="s">
        <v>272</v>
      </c>
      <c r="C53" s="111" t="s">
        <v>57</v>
      </c>
      <c r="D53" s="116">
        <v>176</v>
      </c>
      <c r="E53" s="116">
        <v>110</v>
      </c>
      <c r="F53" s="116">
        <v>195</v>
      </c>
      <c r="G53" s="116">
        <v>171</v>
      </c>
      <c r="H53" s="116">
        <v>203</v>
      </c>
      <c r="I53" s="116">
        <v>191</v>
      </c>
      <c r="J53" s="116">
        <v>211</v>
      </c>
      <c r="K53" s="116">
        <v>240</v>
      </c>
    </row>
    <row r="54" spans="1:11">
      <c r="A54" s="111">
        <v>52</v>
      </c>
      <c r="B54" s="113" t="s">
        <v>273</v>
      </c>
      <c r="C54" s="111" t="s">
        <v>57</v>
      </c>
      <c r="D54" s="116">
        <v>103</v>
      </c>
      <c r="E54" s="116">
        <v>110</v>
      </c>
      <c r="F54" s="116">
        <v>114</v>
      </c>
      <c r="G54" s="116">
        <v>123</v>
      </c>
      <c r="H54" s="116">
        <v>128</v>
      </c>
      <c r="I54" s="116">
        <v>127</v>
      </c>
      <c r="J54" s="116">
        <v>128</v>
      </c>
      <c r="K54" s="116">
        <v>110</v>
      </c>
    </row>
    <row r="55" spans="1:11">
      <c r="A55" s="111">
        <v>53</v>
      </c>
      <c r="B55" s="113" t="s">
        <v>274</v>
      </c>
      <c r="C55" s="111" t="s">
        <v>57</v>
      </c>
      <c r="D55" s="116">
        <v>100</v>
      </c>
      <c r="E55" s="116">
        <v>99</v>
      </c>
      <c r="F55" s="116">
        <v>113</v>
      </c>
      <c r="G55" s="116">
        <v>126</v>
      </c>
      <c r="H55" s="116">
        <v>139</v>
      </c>
      <c r="I55" s="116">
        <v>157</v>
      </c>
      <c r="J55" s="116">
        <v>144</v>
      </c>
      <c r="K55" s="116">
        <v>146</v>
      </c>
    </row>
    <row r="56" spans="1:11">
      <c r="A56" s="111">
        <v>54</v>
      </c>
      <c r="B56" s="113" t="s">
        <v>275</v>
      </c>
      <c r="C56" s="111" t="s">
        <v>57</v>
      </c>
      <c r="D56" s="116">
        <v>17</v>
      </c>
      <c r="E56" s="116">
        <v>23</v>
      </c>
      <c r="F56" s="116">
        <v>23</v>
      </c>
      <c r="G56" s="116">
        <v>20</v>
      </c>
      <c r="H56" s="116">
        <v>18</v>
      </c>
      <c r="I56" s="116">
        <v>25</v>
      </c>
      <c r="J56" s="116">
        <v>34</v>
      </c>
      <c r="K56" s="116">
        <v>37</v>
      </c>
    </row>
    <row r="57" spans="1:11">
      <c r="A57" s="111">
        <v>55</v>
      </c>
      <c r="B57" s="113" t="s">
        <v>223</v>
      </c>
      <c r="C57" s="111" t="s">
        <v>57</v>
      </c>
      <c r="D57" s="116">
        <v>2</v>
      </c>
      <c r="E57" s="116">
        <v>3</v>
      </c>
      <c r="F57" s="116">
        <v>3</v>
      </c>
      <c r="G57" s="116">
        <v>7</v>
      </c>
      <c r="H57" s="116">
        <v>9</v>
      </c>
      <c r="I57" s="116">
        <v>9</v>
      </c>
      <c r="J57" s="116">
        <v>12</v>
      </c>
      <c r="K57" s="116">
        <v>10</v>
      </c>
    </row>
    <row r="58" spans="1:11" ht="18" customHeight="1">
      <c r="A58" s="111">
        <v>58</v>
      </c>
      <c r="B58" s="113" t="s">
        <v>277</v>
      </c>
      <c r="C58" s="111" t="s">
        <v>295</v>
      </c>
      <c r="D58" s="116">
        <v>1577</v>
      </c>
      <c r="E58" s="116">
        <v>528</v>
      </c>
      <c r="F58" s="116">
        <v>1358.4</v>
      </c>
      <c r="G58" s="116">
        <v>772.4</v>
      </c>
      <c r="H58" s="116">
        <v>1005.6</v>
      </c>
      <c r="I58" s="116">
        <v>1226.2</v>
      </c>
      <c r="J58" s="116">
        <v>1289.78</v>
      </c>
      <c r="K58" s="116">
        <v>1365.2</v>
      </c>
    </row>
    <row r="59" spans="1:11">
      <c r="A59" s="111">
        <v>59</v>
      </c>
      <c r="B59" s="113" t="s">
        <v>278</v>
      </c>
      <c r="C59" s="111" t="s">
        <v>295</v>
      </c>
      <c r="D59" s="116">
        <v>1427</v>
      </c>
      <c r="E59" s="116">
        <v>393</v>
      </c>
      <c r="F59" s="116">
        <v>1277</v>
      </c>
      <c r="G59" s="116">
        <v>697</v>
      </c>
      <c r="H59" s="116">
        <v>880</v>
      </c>
      <c r="I59" s="116">
        <v>1170.5</v>
      </c>
      <c r="J59" s="116">
        <v>1239</v>
      </c>
      <c r="K59" s="116">
        <v>1327.6</v>
      </c>
    </row>
    <row r="60" spans="1:11">
      <c r="A60" s="111">
        <v>60</v>
      </c>
      <c r="B60" s="113" t="s">
        <v>279</v>
      </c>
      <c r="C60" s="111" t="s">
        <v>295</v>
      </c>
      <c r="D60" s="116">
        <v>90</v>
      </c>
      <c r="E60" s="116">
        <v>78</v>
      </c>
      <c r="F60" s="116">
        <v>60</v>
      </c>
      <c r="G60" s="116">
        <v>49.8</v>
      </c>
      <c r="H60" s="116">
        <v>24</v>
      </c>
      <c r="I60" s="116">
        <v>46.7</v>
      </c>
      <c r="J60" s="116">
        <v>44.7</v>
      </c>
      <c r="K60" s="116">
        <v>33.6</v>
      </c>
    </row>
    <row r="61" spans="1:11">
      <c r="A61" s="111">
        <v>61</v>
      </c>
      <c r="B61" s="113" t="s">
        <v>280</v>
      </c>
      <c r="C61" s="111" t="s">
        <v>295</v>
      </c>
      <c r="D61" s="116">
        <v>55</v>
      </c>
      <c r="E61" s="116">
        <v>25</v>
      </c>
      <c r="F61" s="116">
        <v>11</v>
      </c>
      <c r="G61" s="116">
        <v>19.600000000000001</v>
      </c>
      <c r="H61" s="116">
        <v>16.5</v>
      </c>
      <c r="I61" s="116">
        <v>9</v>
      </c>
      <c r="J61" s="116">
        <v>6.08</v>
      </c>
      <c r="K61" s="116">
        <v>4.04</v>
      </c>
    </row>
    <row r="62" spans="1:11" ht="19.5" customHeight="1">
      <c r="A62" s="111">
        <v>62</v>
      </c>
      <c r="B62" s="113" t="s">
        <v>281</v>
      </c>
      <c r="C62" s="111" t="s">
        <v>296</v>
      </c>
      <c r="D62" s="116">
        <v>3403</v>
      </c>
      <c r="E62" s="116">
        <v>1682</v>
      </c>
      <c r="F62" s="116">
        <v>1867</v>
      </c>
      <c r="G62" s="116">
        <v>1189.5</v>
      </c>
      <c r="H62" s="116">
        <v>1606.1</v>
      </c>
      <c r="I62" s="116">
        <v>5719.7</v>
      </c>
      <c r="J62" s="116">
        <v>2876.6</v>
      </c>
      <c r="K62" s="116">
        <v>5828</v>
      </c>
    </row>
    <row r="63" spans="1:11">
      <c r="A63" s="111">
        <v>63</v>
      </c>
      <c r="B63" s="113" t="s">
        <v>278</v>
      </c>
      <c r="C63" s="111" t="s">
        <v>296</v>
      </c>
      <c r="D63" s="116">
        <v>2253</v>
      </c>
      <c r="E63" s="116">
        <v>391</v>
      </c>
      <c r="F63" s="116">
        <v>1002</v>
      </c>
      <c r="G63" s="116">
        <v>969.2</v>
      </c>
      <c r="H63" s="116">
        <v>1026</v>
      </c>
      <c r="I63" s="116">
        <v>4412</v>
      </c>
      <c r="J63" s="116">
        <v>2243</v>
      </c>
      <c r="K63" s="116">
        <v>4960.3999999999996</v>
      </c>
    </row>
    <row r="64" spans="1:11">
      <c r="A64" s="111">
        <v>64</v>
      </c>
      <c r="B64" s="113" t="s">
        <v>279</v>
      </c>
      <c r="C64" s="111" t="s">
        <v>296</v>
      </c>
      <c r="D64" s="116">
        <v>1080</v>
      </c>
      <c r="E64" s="116">
        <v>803</v>
      </c>
      <c r="F64" s="116">
        <v>660</v>
      </c>
      <c r="G64" s="116">
        <v>398.4</v>
      </c>
      <c r="H64" s="116">
        <v>342</v>
      </c>
      <c r="I64" s="116">
        <v>1220.5999999999999</v>
      </c>
      <c r="J64" s="116">
        <v>625.4</v>
      </c>
      <c r="K64" s="116">
        <v>852</v>
      </c>
    </row>
    <row r="65" spans="1:11">
      <c r="A65" s="111">
        <v>65</v>
      </c>
      <c r="B65" s="113" t="s">
        <v>280</v>
      </c>
      <c r="C65" s="111" t="s">
        <v>296</v>
      </c>
      <c r="D65" s="116">
        <v>609.4</v>
      </c>
      <c r="E65" s="116">
        <v>418</v>
      </c>
      <c r="F65" s="116">
        <v>200</v>
      </c>
      <c r="G65" s="116">
        <v>214.3</v>
      </c>
      <c r="H65" s="116">
        <v>108.1</v>
      </c>
      <c r="I65" s="116">
        <v>87.1</v>
      </c>
      <c r="J65" s="116">
        <v>8.23</v>
      </c>
      <c r="K65" s="116">
        <v>15.6</v>
      </c>
    </row>
    <row r="66" spans="1:11">
      <c r="A66" s="111">
        <v>66</v>
      </c>
      <c r="B66" s="113" t="s">
        <v>282</v>
      </c>
      <c r="C66" s="111" t="s">
        <v>296</v>
      </c>
      <c r="D66" s="116">
        <v>4560</v>
      </c>
      <c r="E66" s="116">
        <v>4900</v>
      </c>
      <c r="F66" s="116">
        <v>4625</v>
      </c>
      <c r="G66" s="116">
        <v>4670</v>
      </c>
      <c r="H66" s="116">
        <v>4336</v>
      </c>
      <c r="I66" s="116">
        <v>4818</v>
      </c>
      <c r="J66" s="116">
        <v>2676.7</v>
      </c>
      <c r="K66" s="116">
        <v>5471.3</v>
      </c>
    </row>
    <row r="67" spans="1:11">
      <c r="A67" s="111">
        <v>67</v>
      </c>
      <c r="B67" s="113" t="s">
        <v>306</v>
      </c>
      <c r="C67" s="111" t="s">
        <v>57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  <c r="I67" s="116"/>
      <c r="J67" s="116"/>
      <c r="K67" s="116"/>
    </row>
    <row r="68" spans="1:11">
      <c r="A68" s="111">
        <v>68</v>
      </c>
      <c r="B68" s="113" t="s">
        <v>284</v>
      </c>
      <c r="C68" s="111" t="s">
        <v>57</v>
      </c>
      <c r="D68" s="116">
        <v>1</v>
      </c>
      <c r="E68" s="116">
        <v>1</v>
      </c>
      <c r="F68" s="116">
        <v>1</v>
      </c>
      <c r="G68" s="116">
        <v>1</v>
      </c>
      <c r="H68" s="116">
        <v>1</v>
      </c>
      <c r="I68" s="116">
        <v>1</v>
      </c>
      <c r="J68" s="116">
        <v>1</v>
      </c>
      <c r="K68" s="116">
        <v>1</v>
      </c>
    </row>
    <row r="69" spans="1:11">
      <c r="A69" s="111">
        <v>69</v>
      </c>
      <c r="B69" s="113" t="s">
        <v>103</v>
      </c>
      <c r="C69" s="111" t="s">
        <v>57</v>
      </c>
      <c r="D69" s="116">
        <v>148</v>
      </c>
      <c r="E69" s="116">
        <v>128</v>
      </c>
      <c r="F69" s="116">
        <v>128</v>
      </c>
      <c r="G69" s="116">
        <v>128</v>
      </c>
      <c r="H69" s="116">
        <v>139</v>
      </c>
      <c r="I69" s="116">
        <v>149</v>
      </c>
      <c r="J69" s="116">
        <v>158</v>
      </c>
      <c r="K69" s="116">
        <v>159</v>
      </c>
    </row>
    <row r="70" spans="1:11">
      <c r="A70" s="111">
        <v>70</v>
      </c>
      <c r="B70" s="113" t="s">
        <v>104</v>
      </c>
      <c r="C70" s="111" t="s">
        <v>57</v>
      </c>
      <c r="D70" s="116">
        <v>12</v>
      </c>
      <c r="E70" s="116">
        <v>13</v>
      </c>
      <c r="F70" s="116">
        <v>12</v>
      </c>
      <c r="G70" s="116">
        <v>11</v>
      </c>
      <c r="H70" s="116">
        <v>12</v>
      </c>
      <c r="I70" s="116">
        <v>13</v>
      </c>
      <c r="J70" s="116">
        <v>15</v>
      </c>
      <c r="K70" s="116">
        <v>14</v>
      </c>
    </row>
    <row r="71" spans="1:11">
      <c r="A71" s="111">
        <v>71</v>
      </c>
      <c r="B71" s="113" t="s">
        <v>285</v>
      </c>
      <c r="C71" s="111" t="s">
        <v>57</v>
      </c>
      <c r="D71" s="116">
        <v>1</v>
      </c>
      <c r="E71" s="116">
        <v>1</v>
      </c>
      <c r="F71" s="116">
        <v>1</v>
      </c>
      <c r="G71" s="116">
        <v>1</v>
      </c>
      <c r="H71" s="116">
        <v>1</v>
      </c>
      <c r="I71" s="116">
        <v>1</v>
      </c>
      <c r="J71" s="116">
        <v>1</v>
      </c>
      <c r="K71" s="116">
        <v>1</v>
      </c>
    </row>
    <row r="72" spans="1:11">
      <c r="A72" s="111">
        <v>72</v>
      </c>
      <c r="B72" s="113" t="s">
        <v>286</v>
      </c>
      <c r="C72" s="111" t="s">
        <v>57</v>
      </c>
      <c r="D72" s="116">
        <v>2</v>
      </c>
      <c r="E72" s="116">
        <v>2</v>
      </c>
      <c r="F72" s="116">
        <v>1</v>
      </c>
      <c r="G72" s="116">
        <v>1</v>
      </c>
      <c r="H72" s="116">
        <v>1</v>
      </c>
      <c r="I72" s="116">
        <v>2</v>
      </c>
      <c r="J72" s="116">
        <v>2</v>
      </c>
      <c r="K72" s="116">
        <v>2</v>
      </c>
    </row>
    <row r="73" spans="1:11">
      <c r="A73" s="111">
        <v>73</v>
      </c>
      <c r="B73" s="113" t="s">
        <v>287</v>
      </c>
      <c r="C73" s="111" t="s">
        <v>57</v>
      </c>
      <c r="D73" s="116">
        <v>12</v>
      </c>
      <c r="E73" s="116">
        <v>8</v>
      </c>
      <c r="F73" s="116">
        <v>8</v>
      </c>
      <c r="G73" s="116">
        <v>9</v>
      </c>
      <c r="H73" s="116">
        <v>10</v>
      </c>
      <c r="I73" s="116">
        <v>8</v>
      </c>
      <c r="J73" s="116">
        <v>9</v>
      </c>
      <c r="K73" s="116">
        <v>9</v>
      </c>
    </row>
    <row r="74" spans="1:11">
      <c r="A74" s="111">
        <v>74</v>
      </c>
      <c r="B74" s="113" t="s">
        <v>139</v>
      </c>
      <c r="C74" s="111" t="s">
        <v>57</v>
      </c>
      <c r="D74" s="116">
        <v>0</v>
      </c>
      <c r="E74" s="116">
        <v>0</v>
      </c>
      <c r="F74" s="116">
        <v>0</v>
      </c>
      <c r="G74" s="116">
        <v>1</v>
      </c>
      <c r="H74" s="116">
        <v>0</v>
      </c>
      <c r="I74" s="116">
        <v>0</v>
      </c>
      <c r="J74" s="116">
        <v>0</v>
      </c>
      <c r="K74" s="116">
        <v>0</v>
      </c>
    </row>
    <row r="75" spans="1:11">
      <c r="A75" s="111">
        <v>75</v>
      </c>
      <c r="B75" s="113" t="s">
        <v>292</v>
      </c>
      <c r="C75" s="111" t="s">
        <v>57</v>
      </c>
      <c r="D75" s="116">
        <v>7</v>
      </c>
      <c r="E75" s="116">
        <v>16</v>
      </c>
      <c r="F75" s="116">
        <v>22</v>
      </c>
      <c r="G75" s="116">
        <v>22</v>
      </c>
      <c r="H75" s="116">
        <v>19</v>
      </c>
      <c r="I75" s="116">
        <v>17</v>
      </c>
      <c r="J75" s="116">
        <v>24</v>
      </c>
      <c r="K75" s="116">
        <v>25</v>
      </c>
    </row>
  </sheetData>
  <mergeCells count="4">
    <mergeCell ref="D3:K3"/>
    <mergeCell ref="D4:K4"/>
    <mergeCell ref="D5:K5"/>
    <mergeCell ref="A1:K1"/>
  </mergeCells>
  <pageMargins left="0.7" right="0.34" top="0.24" bottom="0.24" header="0.24" footer="0.24"/>
  <pageSetup paperSize="9" scale="8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75"/>
  <sheetViews>
    <sheetView zoomScaleNormal="100" workbookViewId="0">
      <selection activeCell="D3" sqref="D3:K5"/>
    </sheetView>
  </sheetViews>
  <sheetFormatPr defaultRowHeight="12.75"/>
  <cols>
    <col min="1" max="1" width="4.140625" style="131" customWidth="1"/>
    <col min="2" max="2" width="28.140625" style="130" customWidth="1"/>
    <col min="3" max="3" width="8.140625" style="131" customWidth="1"/>
    <col min="4" max="8" width="9.140625" style="130"/>
    <col min="9" max="9" width="11.7109375" style="130" bestFit="1" customWidth="1"/>
    <col min="10" max="11" width="9.5703125" style="130" bestFit="1" customWidth="1"/>
    <col min="12" max="16384" width="9.140625" style="130"/>
  </cols>
  <sheetData>
    <row r="1" spans="1:11" ht="24.75" customHeight="1">
      <c r="A1" s="166" t="s">
        <v>312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>
      <c r="A2" s="111" t="s">
        <v>0</v>
      </c>
      <c r="B2" s="111" t="s">
        <v>224</v>
      </c>
      <c r="C2" s="111" t="s">
        <v>309</v>
      </c>
      <c r="D2" s="112" t="s">
        <v>117</v>
      </c>
      <c r="E2" s="112" t="s">
        <v>136</v>
      </c>
      <c r="F2" s="112" t="s">
        <v>189</v>
      </c>
      <c r="G2" s="112" t="s">
        <v>190</v>
      </c>
      <c r="H2" s="112" t="s">
        <v>191</v>
      </c>
      <c r="I2" s="112" t="s">
        <v>220</v>
      </c>
      <c r="J2" s="112" t="s">
        <v>221</v>
      </c>
      <c r="K2" s="112" t="s">
        <v>222</v>
      </c>
    </row>
    <row r="3" spans="1:11">
      <c r="A3" s="111">
        <v>1</v>
      </c>
      <c r="B3" s="113" t="s">
        <v>225</v>
      </c>
      <c r="C3" s="111" t="s">
        <v>57</v>
      </c>
      <c r="D3" s="165">
        <v>1930</v>
      </c>
      <c r="E3" s="165"/>
      <c r="F3" s="165"/>
      <c r="G3" s="165"/>
      <c r="H3" s="165"/>
      <c r="I3" s="165"/>
      <c r="J3" s="165"/>
      <c r="K3" s="165"/>
    </row>
    <row r="4" spans="1:11">
      <c r="A4" s="111">
        <v>2</v>
      </c>
      <c r="B4" s="113" t="s">
        <v>226</v>
      </c>
      <c r="C4" s="111" t="s">
        <v>57</v>
      </c>
      <c r="D4" s="165">
        <v>4</v>
      </c>
      <c r="E4" s="165"/>
      <c r="F4" s="165"/>
      <c r="G4" s="165"/>
      <c r="H4" s="165"/>
      <c r="I4" s="165"/>
      <c r="J4" s="165"/>
      <c r="K4" s="165"/>
    </row>
    <row r="5" spans="1:11">
      <c r="A5" s="111">
        <v>3</v>
      </c>
      <c r="B5" s="113" t="s">
        <v>227</v>
      </c>
      <c r="C5" s="111" t="s">
        <v>293</v>
      </c>
      <c r="D5" s="165">
        <v>3498</v>
      </c>
      <c r="E5" s="165"/>
      <c r="F5" s="165"/>
      <c r="G5" s="165"/>
      <c r="H5" s="165"/>
      <c r="I5" s="165"/>
      <c r="J5" s="165"/>
      <c r="K5" s="165"/>
    </row>
    <row r="6" spans="1:11">
      <c r="A6" s="111">
        <v>4</v>
      </c>
      <c r="B6" s="115" t="s">
        <v>228</v>
      </c>
      <c r="C6" s="111" t="s">
        <v>57</v>
      </c>
      <c r="D6" s="116">
        <v>2547</v>
      </c>
      <c r="E6" s="116">
        <v>2540</v>
      </c>
      <c r="F6" s="116">
        <v>2549</v>
      </c>
      <c r="G6" s="116">
        <v>2744</v>
      </c>
      <c r="H6" s="116">
        <f>H7+H8</f>
        <v>2726</v>
      </c>
      <c r="I6" s="117">
        <v>2832</v>
      </c>
      <c r="J6" s="117">
        <v>2888</v>
      </c>
      <c r="K6" s="117">
        <v>2872</v>
      </c>
    </row>
    <row r="7" spans="1:11">
      <c r="A7" s="111">
        <v>5</v>
      </c>
      <c r="B7" s="113" t="s">
        <v>229</v>
      </c>
      <c r="C7" s="111" t="s">
        <v>57</v>
      </c>
      <c r="D7" s="116">
        <v>1293</v>
      </c>
      <c r="E7" s="116">
        <v>1292</v>
      </c>
      <c r="F7" s="116">
        <v>1314</v>
      </c>
      <c r="G7" s="116">
        <v>1431</v>
      </c>
      <c r="H7" s="116">
        <v>1388</v>
      </c>
      <c r="I7" s="117">
        <v>1459</v>
      </c>
      <c r="J7" s="117">
        <v>1482</v>
      </c>
      <c r="K7" s="117">
        <v>1473</v>
      </c>
    </row>
    <row r="8" spans="1:11">
      <c r="A8" s="111">
        <v>6</v>
      </c>
      <c r="B8" s="113" t="s">
        <v>298</v>
      </c>
      <c r="C8" s="111" t="s">
        <v>57</v>
      </c>
      <c r="D8" s="116">
        <v>1254</v>
      </c>
      <c r="E8" s="116">
        <v>1248</v>
      </c>
      <c r="F8" s="116">
        <v>1235</v>
      </c>
      <c r="G8" s="116">
        <v>1313</v>
      </c>
      <c r="H8" s="116">
        <v>1338</v>
      </c>
      <c r="I8" s="116">
        <v>1373</v>
      </c>
      <c r="J8" s="116">
        <v>1406</v>
      </c>
      <c r="K8" s="116">
        <v>1399</v>
      </c>
    </row>
    <row r="9" spans="1:11">
      <c r="A9" s="111">
        <v>7</v>
      </c>
      <c r="B9" s="113" t="s">
        <v>232</v>
      </c>
      <c r="C9" s="111" t="s">
        <v>214</v>
      </c>
      <c r="D9" s="118">
        <v>0.72813036020583188</v>
      </c>
      <c r="E9" s="118">
        <v>0.72612921669525443</v>
      </c>
      <c r="F9" s="118">
        <v>0.72870211549456831</v>
      </c>
      <c r="G9" s="118">
        <v>0.8</v>
      </c>
      <c r="H9" s="118">
        <v>0.8</v>
      </c>
      <c r="I9" s="118">
        <f>I6/$D$5</f>
        <v>0.80960548885077188</v>
      </c>
      <c r="J9" s="118">
        <f t="shared" ref="J9:K9" si="0">J6/$D$5</f>
        <v>0.82561463693539161</v>
      </c>
      <c r="K9" s="118">
        <f t="shared" si="0"/>
        <v>0.82104059462550028</v>
      </c>
    </row>
    <row r="10" spans="1:11">
      <c r="A10" s="111">
        <v>8</v>
      </c>
      <c r="B10" s="113" t="s">
        <v>299</v>
      </c>
      <c r="C10" s="111" t="s">
        <v>57</v>
      </c>
      <c r="D10" s="116">
        <v>933</v>
      </c>
      <c r="E10" s="116">
        <v>913</v>
      </c>
      <c r="F10" s="116">
        <v>906</v>
      </c>
      <c r="G10" s="116">
        <v>973</v>
      </c>
      <c r="H10" s="116">
        <v>980</v>
      </c>
      <c r="I10" s="116">
        <v>1059</v>
      </c>
      <c r="J10" s="116">
        <v>1075</v>
      </c>
      <c r="K10" s="116">
        <v>1075</v>
      </c>
    </row>
    <row r="11" spans="1:11" ht="15" customHeight="1">
      <c r="A11" s="111">
        <v>9</v>
      </c>
      <c r="B11" s="113" t="s">
        <v>234</v>
      </c>
      <c r="C11" s="111" t="s">
        <v>57</v>
      </c>
      <c r="D11" s="116">
        <v>833</v>
      </c>
      <c r="E11" s="116">
        <v>831</v>
      </c>
      <c r="F11" s="116">
        <v>848</v>
      </c>
      <c r="G11" s="116">
        <v>902</v>
      </c>
      <c r="H11" s="116">
        <v>855</v>
      </c>
      <c r="I11" s="116">
        <v>865</v>
      </c>
      <c r="J11" s="116">
        <v>945</v>
      </c>
      <c r="K11" s="116">
        <v>964</v>
      </c>
    </row>
    <row r="12" spans="1:11">
      <c r="A12" s="111">
        <v>10</v>
      </c>
      <c r="B12" s="113" t="s">
        <v>235</v>
      </c>
      <c r="C12" s="111" t="s">
        <v>57</v>
      </c>
      <c r="D12" s="116">
        <v>1714</v>
      </c>
      <c r="E12" s="116">
        <v>1709</v>
      </c>
      <c r="F12" s="116">
        <v>1701</v>
      </c>
      <c r="G12" s="116">
        <v>1842</v>
      </c>
      <c r="H12" s="116">
        <v>1871</v>
      </c>
      <c r="I12" s="116">
        <v>1967</v>
      </c>
      <c r="J12" s="116">
        <v>1943</v>
      </c>
      <c r="K12" s="116">
        <v>1908</v>
      </c>
    </row>
    <row r="13" spans="1:11">
      <c r="A13" s="111">
        <v>11</v>
      </c>
      <c r="B13" s="113" t="s">
        <v>300</v>
      </c>
      <c r="C13" s="111" t="s">
        <v>57</v>
      </c>
      <c r="D13" s="116">
        <v>765</v>
      </c>
      <c r="E13" s="116">
        <v>782</v>
      </c>
      <c r="F13" s="116">
        <v>815</v>
      </c>
      <c r="G13" s="116">
        <v>880</v>
      </c>
      <c r="H13" s="116">
        <v>875</v>
      </c>
      <c r="I13" s="116">
        <v>934</v>
      </c>
      <c r="J13" s="116">
        <v>947</v>
      </c>
      <c r="K13" s="116">
        <v>950</v>
      </c>
    </row>
    <row r="14" spans="1:11">
      <c r="A14" s="111">
        <v>12</v>
      </c>
      <c r="B14" s="113" t="s">
        <v>237</v>
      </c>
      <c r="C14" s="111" t="s">
        <v>57</v>
      </c>
      <c r="D14" s="116">
        <v>269</v>
      </c>
      <c r="E14" s="116">
        <v>277</v>
      </c>
      <c r="F14" s="116">
        <v>289</v>
      </c>
      <c r="G14" s="116">
        <v>301</v>
      </c>
      <c r="H14" s="116">
        <v>289</v>
      </c>
      <c r="I14" s="116">
        <v>313</v>
      </c>
      <c r="J14" s="116">
        <v>331</v>
      </c>
      <c r="K14" s="116">
        <v>342</v>
      </c>
    </row>
    <row r="15" spans="1:11">
      <c r="A15" s="111">
        <v>13</v>
      </c>
      <c r="B15" s="113" t="s">
        <v>301</v>
      </c>
      <c r="C15" s="111" t="s">
        <v>57</v>
      </c>
      <c r="D15" s="116">
        <v>496</v>
      </c>
      <c r="E15" s="116">
        <v>505</v>
      </c>
      <c r="F15" s="116">
        <v>526</v>
      </c>
      <c r="G15" s="116">
        <v>579</v>
      </c>
      <c r="H15" s="116">
        <v>586</v>
      </c>
      <c r="I15" s="116">
        <v>621</v>
      </c>
      <c r="J15" s="116">
        <v>616</v>
      </c>
      <c r="K15" s="116">
        <v>608</v>
      </c>
    </row>
    <row r="16" spans="1:11">
      <c r="A16" s="111">
        <v>14</v>
      </c>
      <c r="B16" s="113" t="s">
        <v>239</v>
      </c>
      <c r="C16" s="111" t="s">
        <v>57</v>
      </c>
      <c r="D16" s="116">
        <v>52</v>
      </c>
      <c r="E16" s="116">
        <v>80</v>
      </c>
      <c r="F16" s="116">
        <v>60</v>
      </c>
      <c r="G16" s="116">
        <f>G17+G18</f>
        <v>53</v>
      </c>
      <c r="H16" s="116">
        <f>H17+H18</f>
        <v>53</v>
      </c>
      <c r="I16" s="116">
        <v>59</v>
      </c>
      <c r="J16" s="116">
        <v>70</v>
      </c>
      <c r="K16" s="116">
        <v>52</v>
      </c>
    </row>
    <row r="17" spans="1:11">
      <c r="A17" s="111">
        <v>15</v>
      </c>
      <c r="B17" s="113" t="s">
        <v>229</v>
      </c>
      <c r="C17" s="111" t="s">
        <v>57</v>
      </c>
      <c r="D17" s="116">
        <v>14</v>
      </c>
      <c r="E17" s="116">
        <v>21</v>
      </c>
      <c r="F17" s="116">
        <v>8</v>
      </c>
      <c r="G17" s="116">
        <v>12</v>
      </c>
      <c r="H17" s="116">
        <v>8</v>
      </c>
      <c r="I17" s="116">
        <v>3</v>
      </c>
      <c r="J17" s="116">
        <v>13</v>
      </c>
      <c r="K17" s="116">
        <v>10</v>
      </c>
    </row>
    <row r="18" spans="1:11">
      <c r="A18" s="111">
        <v>16</v>
      </c>
      <c r="B18" s="113" t="s">
        <v>298</v>
      </c>
      <c r="C18" s="111" t="s">
        <v>57</v>
      </c>
      <c r="D18" s="116">
        <v>38</v>
      </c>
      <c r="E18" s="116">
        <v>59</v>
      </c>
      <c r="F18" s="116">
        <v>52</v>
      </c>
      <c r="G18" s="116">
        <v>41</v>
      </c>
      <c r="H18" s="116">
        <v>45</v>
      </c>
      <c r="I18" s="116">
        <v>56</v>
      </c>
      <c r="J18" s="116">
        <v>57</v>
      </c>
      <c r="K18" s="116">
        <v>42</v>
      </c>
    </row>
    <row r="19" spans="1:11">
      <c r="A19" s="111">
        <v>17</v>
      </c>
      <c r="B19" s="113" t="s">
        <v>240</v>
      </c>
      <c r="C19" s="111" t="s">
        <v>57</v>
      </c>
      <c r="D19" s="116">
        <v>3</v>
      </c>
      <c r="E19" s="116">
        <v>3</v>
      </c>
      <c r="F19" s="116">
        <v>3</v>
      </c>
      <c r="G19" s="116">
        <v>2</v>
      </c>
      <c r="H19" s="116">
        <v>2</v>
      </c>
      <c r="I19" s="116">
        <v>1</v>
      </c>
      <c r="J19" s="116">
        <v>1</v>
      </c>
      <c r="K19" s="116">
        <v>6</v>
      </c>
    </row>
    <row r="20" spans="1:11">
      <c r="A20" s="111">
        <v>18</v>
      </c>
      <c r="B20" s="113" t="s">
        <v>241</v>
      </c>
      <c r="C20" s="111" t="s">
        <v>57</v>
      </c>
      <c r="D20" s="116">
        <v>36</v>
      </c>
      <c r="E20" s="116">
        <v>42</v>
      </c>
      <c r="F20" s="116">
        <v>38</v>
      </c>
      <c r="G20" s="116">
        <v>34</v>
      </c>
      <c r="H20" s="116">
        <v>26</v>
      </c>
      <c r="I20" s="116">
        <v>26</v>
      </c>
      <c r="J20" s="116">
        <v>26</v>
      </c>
      <c r="K20" s="116">
        <v>19</v>
      </c>
    </row>
    <row r="21" spans="1:11">
      <c r="A21" s="111">
        <v>19</v>
      </c>
      <c r="B21" s="113" t="s">
        <v>242</v>
      </c>
      <c r="C21" s="111" t="s">
        <v>57</v>
      </c>
      <c r="D21" s="116">
        <v>166</v>
      </c>
      <c r="E21" s="116">
        <v>150</v>
      </c>
      <c r="F21" s="116">
        <v>99</v>
      </c>
      <c r="G21" s="116">
        <v>91</v>
      </c>
      <c r="H21" s="116">
        <v>135</v>
      </c>
      <c r="I21" s="116">
        <v>141</v>
      </c>
      <c r="J21" s="116">
        <v>137</v>
      </c>
      <c r="K21" s="116">
        <v>137</v>
      </c>
    </row>
    <row r="22" spans="1:11">
      <c r="A22" s="111">
        <v>20</v>
      </c>
      <c r="B22" s="113" t="s">
        <v>229</v>
      </c>
      <c r="C22" s="111" t="s">
        <v>57</v>
      </c>
      <c r="D22" s="116">
        <v>85</v>
      </c>
      <c r="E22" s="116">
        <v>76</v>
      </c>
      <c r="F22" s="116">
        <v>53</v>
      </c>
      <c r="G22" s="116">
        <f>G21-G23</f>
        <v>61</v>
      </c>
      <c r="H22" s="116">
        <f>H21-H23</f>
        <v>82</v>
      </c>
      <c r="I22" s="116"/>
      <c r="J22" s="116"/>
      <c r="K22" s="116">
        <v>91</v>
      </c>
    </row>
    <row r="23" spans="1:11">
      <c r="A23" s="111">
        <v>21</v>
      </c>
      <c r="B23" s="113" t="s">
        <v>298</v>
      </c>
      <c r="C23" s="111" t="s">
        <v>57</v>
      </c>
      <c r="D23" s="116">
        <v>81</v>
      </c>
      <c r="E23" s="116">
        <v>74</v>
      </c>
      <c r="F23" s="116">
        <v>46</v>
      </c>
      <c r="G23" s="116">
        <v>30</v>
      </c>
      <c r="H23" s="116">
        <v>53</v>
      </c>
      <c r="I23" s="116"/>
      <c r="J23" s="116"/>
      <c r="K23" s="116">
        <v>46</v>
      </c>
    </row>
    <row r="24" spans="1:11">
      <c r="A24" s="111">
        <v>22</v>
      </c>
      <c r="B24" s="113" t="s">
        <v>243</v>
      </c>
      <c r="C24" s="111" t="s">
        <v>57</v>
      </c>
      <c r="D24" s="116">
        <v>65</v>
      </c>
      <c r="E24" s="116">
        <v>64</v>
      </c>
      <c r="F24" s="116">
        <v>56</v>
      </c>
      <c r="G24" s="116">
        <v>79</v>
      </c>
      <c r="H24" s="116">
        <v>83</v>
      </c>
      <c r="I24" s="116">
        <v>66</v>
      </c>
      <c r="J24" s="116">
        <v>72</v>
      </c>
      <c r="K24" s="116">
        <v>73</v>
      </c>
    </row>
    <row r="25" spans="1:11">
      <c r="A25" s="111">
        <v>23</v>
      </c>
      <c r="B25" s="113" t="s">
        <v>244</v>
      </c>
      <c r="C25" s="111" t="s">
        <v>57</v>
      </c>
      <c r="D25" s="116">
        <v>16</v>
      </c>
      <c r="E25" s="116">
        <v>16</v>
      </c>
      <c r="F25" s="116">
        <v>19</v>
      </c>
      <c r="G25" s="116">
        <v>14</v>
      </c>
      <c r="H25" s="116">
        <v>9</v>
      </c>
      <c r="I25" s="116">
        <v>12</v>
      </c>
      <c r="J25" s="116">
        <v>15</v>
      </c>
      <c r="K25" s="116">
        <v>12</v>
      </c>
    </row>
    <row r="26" spans="1:11">
      <c r="A26" s="111">
        <v>24</v>
      </c>
      <c r="B26" s="113" t="s">
        <v>245</v>
      </c>
      <c r="C26" s="111" t="s">
        <v>57</v>
      </c>
      <c r="D26" s="116">
        <f t="shared" ref="D26:H26" si="1">D24-D25</f>
        <v>49</v>
      </c>
      <c r="E26" s="116">
        <f t="shared" si="1"/>
        <v>48</v>
      </c>
      <c r="F26" s="116">
        <f t="shared" si="1"/>
        <v>37</v>
      </c>
      <c r="G26" s="116">
        <f t="shared" si="1"/>
        <v>65</v>
      </c>
      <c r="H26" s="116">
        <f t="shared" si="1"/>
        <v>74</v>
      </c>
      <c r="I26" s="116">
        <v>54</v>
      </c>
      <c r="J26" s="116">
        <v>57</v>
      </c>
      <c r="K26" s="116">
        <v>61</v>
      </c>
    </row>
    <row r="27" spans="1:11">
      <c r="A27" s="111">
        <v>25</v>
      </c>
      <c r="B27" s="113" t="s">
        <v>63</v>
      </c>
      <c r="C27" s="111" t="s">
        <v>57</v>
      </c>
      <c r="D27" s="116">
        <v>18</v>
      </c>
      <c r="E27" s="116">
        <v>12</v>
      </c>
      <c r="F27" s="116">
        <v>16</v>
      </c>
      <c r="G27" s="116">
        <v>17</v>
      </c>
      <c r="H27" s="116">
        <v>16</v>
      </c>
      <c r="I27" s="116">
        <v>18</v>
      </c>
      <c r="J27" s="116">
        <v>19</v>
      </c>
      <c r="K27" s="116">
        <v>17</v>
      </c>
    </row>
    <row r="28" spans="1:11">
      <c r="A28" s="111">
        <v>26</v>
      </c>
      <c r="B28" s="113" t="s">
        <v>64</v>
      </c>
      <c r="C28" s="111" t="s">
        <v>57</v>
      </c>
      <c r="D28" s="116">
        <v>1</v>
      </c>
      <c r="E28" s="116">
        <v>0</v>
      </c>
      <c r="F28" s="116">
        <v>1</v>
      </c>
      <c r="G28" s="116">
        <v>1</v>
      </c>
      <c r="H28" s="116">
        <v>0</v>
      </c>
      <c r="I28" s="116">
        <v>1</v>
      </c>
      <c r="J28" s="116">
        <v>1</v>
      </c>
      <c r="K28" s="116">
        <v>0</v>
      </c>
    </row>
    <row r="29" spans="1:11">
      <c r="A29" s="111">
        <v>27</v>
      </c>
      <c r="B29" s="113" t="s">
        <v>302</v>
      </c>
      <c r="C29" s="111" t="s">
        <v>57</v>
      </c>
      <c r="D29" s="116">
        <v>85</v>
      </c>
      <c r="E29" s="116">
        <v>28</v>
      </c>
      <c r="F29" s="116">
        <v>110</v>
      </c>
      <c r="G29" s="116">
        <v>167</v>
      </c>
      <c r="H29" s="116">
        <v>97</v>
      </c>
      <c r="I29" s="116"/>
      <c r="J29" s="116"/>
      <c r="K29" s="116"/>
    </row>
    <row r="30" spans="1:11">
      <c r="A30" s="111">
        <v>28</v>
      </c>
      <c r="B30" s="113" t="s">
        <v>303</v>
      </c>
      <c r="C30" s="111" t="s">
        <v>57</v>
      </c>
      <c r="D30" s="116">
        <v>112</v>
      </c>
      <c r="E30" s="116">
        <v>50</v>
      </c>
      <c r="F30" s="116">
        <v>131</v>
      </c>
      <c r="G30" s="116">
        <v>69</v>
      </c>
      <c r="H30" s="116">
        <v>115</v>
      </c>
      <c r="I30" s="116"/>
      <c r="J30" s="116"/>
      <c r="K30" s="116"/>
    </row>
    <row r="31" spans="1:11">
      <c r="A31" s="111">
        <v>29</v>
      </c>
      <c r="B31" s="113" t="s">
        <v>304</v>
      </c>
      <c r="C31" s="111" t="s">
        <v>57</v>
      </c>
      <c r="D31" s="116">
        <v>1240</v>
      </c>
      <c r="E31" s="116">
        <v>1165</v>
      </c>
      <c r="F31" s="111" t="s">
        <v>65</v>
      </c>
      <c r="G31" s="116"/>
      <c r="H31" s="111"/>
      <c r="I31" s="116"/>
      <c r="J31" s="116"/>
      <c r="K31" s="116"/>
    </row>
    <row r="32" spans="1:11">
      <c r="A32" s="111">
        <v>30</v>
      </c>
      <c r="B32" s="113" t="s">
        <v>94</v>
      </c>
      <c r="C32" s="111" t="s">
        <v>57</v>
      </c>
      <c r="D32" s="116">
        <v>1579</v>
      </c>
      <c r="E32" s="116">
        <v>1638</v>
      </c>
      <c r="F32" s="116">
        <v>1653</v>
      </c>
      <c r="G32" s="116">
        <v>1616</v>
      </c>
      <c r="H32" s="116">
        <v>1584</v>
      </c>
      <c r="I32" s="116"/>
      <c r="J32" s="116"/>
      <c r="K32" s="116"/>
    </row>
    <row r="33" spans="1:11">
      <c r="A33" s="111">
        <v>31</v>
      </c>
      <c r="B33" s="113" t="s">
        <v>249</v>
      </c>
      <c r="C33" s="111" t="s">
        <v>57</v>
      </c>
      <c r="D33" s="116">
        <v>1169</v>
      </c>
      <c r="E33" s="116">
        <v>1140</v>
      </c>
      <c r="F33" s="111" t="s">
        <v>65</v>
      </c>
      <c r="G33" s="111" t="s">
        <v>65</v>
      </c>
      <c r="H33" s="111" t="s">
        <v>65</v>
      </c>
      <c r="I33" s="116"/>
      <c r="J33" s="116"/>
      <c r="K33" s="116"/>
    </row>
    <row r="34" spans="1:11">
      <c r="A34" s="111">
        <v>32</v>
      </c>
      <c r="B34" s="113" t="s">
        <v>250</v>
      </c>
      <c r="C34" s="111" t="s">
        <v>57</v>
      </c>
      <c r="D34" s="116">
        <v>71</v>
      </c>
      <c r="E34" s="116">
        <v>25</v>
      </c>
      <c r="F34" s="111" t="s">
        <v>65</v>
      </c>
      <c r="G34" s="111" t="s">
        <v>65</v>
      </c>
      <c r="H34" s="111" t="s">
        <v>65</v>
      </c>
      <c r="I34" s="116"/>
      <c r="J34" s="116"/>
      <c r="K34" s="116"/>
    </row>
    <row r="35" spans="1:11">
      <c r="A35" s="111">
        <v>33</v>
      </c>
      <c r="B35" s="113" t="s">
        <v>305</v>
      </c>
      <c r="C35" s="111" t="s">
        <v>214</v>
      </c>
      <c r="D35" s="120">
        <f t="shared" ref="D35:E35" si="2">+D34/D31*100</f>
        <v>5.725806451612903</v>
      </c>
      <c r="E35" s="120">
        <f t="shared" si="2"/>
        <v>2.1459227467811157</v>
      </c>
      <c r="F35" s="111" t="s">
        <v>65</v>
      </c>
      <c r="G35" s="121" t="s">
        <v>65</v>
      </c>
      <c r="H35" s="111" t="s">
        <v>65</v>
      </c>
      <c r="I35" s="116"/>
      <c r="J35" s="116"/>
      <c r="K35" s="116"/>
    </row>
    <row r="36" spans="1:11" ht="12.75" customHeight="1">
      <c r="A36" s="111">
        <v>34</v>
      </c>
      <c r="B36" s="113" t="s">
        <v>255</v>
      </c>
      <c r="C36" s="111" t="s">
        <v>294</v>
      </c>
      <c r="D36" s="116">
        <v>653.29999999999995</v>
      </c>
      <c r="E36" s="116">
        <v>376.4</v>
      </c>
      <c r="F36" s="116">
        <v>117.4</v>
      </c>
      <c r="G36" s="116">
        <v>96.5</v>
      </c>
      <c r="H36" s="116">
        <v>92.6</v>
      </c>
      <c r="I36" s="116">
        <v>264.7</v>
      </c>
      <c r="J36" s="116">
        <v>208.1</v>
      </c>
      <c r="K36" s="116">
        <v>371.2</v>
      </c>
    </row>
    <row r="37" spans="1:11" ht="30" customHeight="1">
      <c r="A37" s="111">
        <v>35</v>
      </c>
      <c r="B37" s="113" t="s">
        <v>256</v>
      </c>
      <c r="C37" s="111" t="s">
        <v>294</v>
      </c>
      <c r="D37" s="118">
        <v>250</v>
      </c>
      <c r="E37" s="116">
        <v>377.4</v>
      </c>
      <c r="F37" s="116">
        <v>449.9</v>
      </c>
      <c r="G37" s="116">
        <v>427.7</v>
      </c>
      <c r="H37" s="116">
        <v>747.8</v>
      </c>
      <c r="I37" s="116">
        <v>657.3</v>
      </c>
      <c r="J37" s="116">
        <v>439.9</v>
      </c>
      <c r="K37" s="116">
        <v>440.6</v>
      </c>
    </row>
    <row r="38" spans="1:11" ht="15" customHeight="1">
      <c r="A38" s="111">
        <v>36</v>
      </c>
      <c r="B38" s="113" t="s">
        <v>257</v>
      </c>
      <c r="C38" s="111" t="s">
        <v>294</v>
      </c>
      <c r="D38" s="116"/>
      <c r="E38" s="118">
        <v>1</v>
      </c>
      <c r="F38" s="116">
        <v>413.1</v>
      </c>
      <c r="G38" s="118">
        <v>350.5</v>
      </c>
      <c r="H38" s="118">
        <v>278</v>
      </c>
      <c r="I38" s="116">
        <v>253.2</v>
      </c>
      <c r="J38" s="116">
        <v>279.60000000000002</v>
      </c>
      <c r="K38" s="116">
        <v>247</v>
      </c>
    </row>
    <row r="39" spans="1:11">
      <c r="A39" s="111">
        <v>37</v>
      </c>
      <c r="B39" s="113" t="s">
        <v>259</v>
      </c>
      <c r="C39" s="111" t="s">
        <v>57</v>
      </c>
      <c r="D39" s="116">
        <v>531</v>
      </c>
      <c r="E39" s="116">
        <v>541</v>
      </c>
      <c r="F39" s="116">
        <v>573</v>
      </c>
      <c r="G39" s="116">
        <v>607</v>
      </c>
      <c r="H39" s="116">
        <v>618</v>
      </c>
      <c r="I39" s="116">
        <v>633</v>
      </c>
      <c r="J39" s="116">
        <v>630</v>
      </c>
      <c r="K39" s="116">
        <v>627</v>
      </c>
    </row>
    <row r="40" spans="1:11">
      <c r="A40" s="111">
        <v>38</v>
      </c>
      <c r="B40" s="113" t="s">
        <v>260</v>
      </c>
      <c r="C40" s="111" t="s">
        <v>57</v>
      </c>
      <c r="D40" s="116">
        <v>439</v>
      </c>
      <c r="E40" s="116">
        <v>435</v>
      </c>
      <c r="F40" s="116">
        <v>447</v>
      </c>
      <c r="G40" s="116">
        <v>478</v>
      </c>
      <c r="H40" s="116">
        <v>493</v>
      </c>
      <c r="I40" s="116">
        <v>505</v>
      </c>
      <c r="J40" s="116">
        <v>463</v>
      </c>
      <c r="K40" s="116">
        <v>440</v>
      </c>
    </row>
    <row r="41" spans="1:11">
      <c r="A41" s="111">
        <v>39</v>
      </c>
      <c r="B41" s="113" t="s">
        <v>261</v>
      </c>
      <c r="C41" s="111" t="s">
        <v>57</v>
      </c>
      <c r="D41" s="116">
        <v>455</v>
      </c>
      <c r="E41" s="116">
        <v>442</v>
      </c>
      <c r="F41" s="116">
        <v>437</v>
      </c>
      <c r="G41" s="116">
        <v>457</v>
      </c>
      <c r="H41" s="116">
        <v>456</v>
      </c>
      <c r="I41" s="116">
        <v>457</v>
      </c>
      <c r="J41" s="116">
        <v>368</v>
      </c>
      <c r="K41" s="116">
        <v>347</v>
      </c>
    </row>
    <row r="42" spans="1:11">
      <c r="A42" s="111">
        <v>40</v>
      </c>
      <c r="B42" s="113" t="s">
        <v>262</v>
      </c>
      <c r="C42" s="111" t="s">
        <v>57</v>
      </c>
      <c r="D42" s="116">
        <v>359</v>
      </c>
      <c r="E42" s="116">
        <v>439</v>
      </c>
      <c r="F42" s="116">
        <v>401</v>
      </c>
      <c r="G42" s="116">
        <v>417</v>
      </c>
      <c r="H42" s="116">
        <v>425</v>
      </c>
      <c r="I42" s="116">
        <v>307</v>
      </c>
      <c r="J42" s="116">
        <v>363</v>
      </c>
      <c r="K42" s="116">
        <v>339</v>
      </c>
    </row>
    <row r="43" spans="1:11">
      <c r="A43" s="111">
        <v>41</v>
      </c>
      <c r="B43" s="113" t="s">
        <v>263</v>
      </c>
      <c r="C43" s="111" t="s">
        <v>57</v>
      </c>
      <c r="D43" s="116">
        <v>238</v>
      </c>
      <c r="E43" s="116">
        <v>206</v>
      </c>
      <c r="F43" s="116">
        <v>194</v>
      </c>
      <c r="G43" s="116">
        <v>209</v>
      </c>
      <c r="H43" s="116">
        <v>340</v>
      </c>
      <c r="I43" s="116">
        <v>381</v>
      </c>
      <c r="J43" s="116">
        <v>282</v>
      </c>
      <c r="K43" s="116">
        <v>265</v>
      </c>
    </row>
    <row r="44" spans="1:11">
      <c r="A44" s="111">
        <v>42</v>
      </c>
      <c r="B44" s="113" t="s">
        <v>264</v>
      </c>
      <c r="C44" s="111" t="s">
        <v>57</v>
      </c>
      <c r="D44" s="116">
        <v>867</v>
      </c>
      <c r="E44" s="116">
        <v>854</v>
      </c>
      <c r="F44" s="116">
        <v>868</v>
      </c>
      <c r="G44" s="116">
        <v>930</v>
      </c>
      <c r="H44" s="116">
        <v>946</v>
      </c>
      <c r="I44" s="116">
        <v>992</v>
      </c>
      <c r="J44" s="116">
        <v>725</v>
      </c>
      <c r="K44" s="116">
        <v>715</v>
      </c>
    </row>
    <row r="45" spans="1:11">
      <c r="A45" s="111">
        <v>43</v>
      </c>
      <c r="B45" s="113" t="s">
        <v>98</v>
      </c>
      <c r="C45" s="111" t="s">
        <v>57</v>
      </c>
      <c r="D45" s="116">
        <v>223809</v>
      </c>
      <c r="E45" s="116">
        <v>240103</v>
      </c>
      <c r="F45" s="116">
        <v>258178</v>
      </c>
      <c r="G45" s="116">
        <f>G46+G47+G48+G49+G50</f>
        <v>288806</v>
      </c>
      <c r="H45" s="116">
        <f>H46+H47+H48+H49+H50</f>
        <v>295333</v>
      </c>
      <c r="I45" s="116">
        <v>321243</v>
      </c>
      <c r="J45" s="116">
        <v>269423</v>
      </c>
      <c r="K45" s="116">
        <v>274808</v>
      </c>
    </row>
    <row r="46" spans="1:11">
      <c r="A46" s="111">
        <v>44</v>
      </c>
      <c r="B46" s="113" t="s">
        <v>265</v>
      </c>
      <c r="C46" s="111" t="s">
        <v>57</v>
      </c>
      <c r="D46" s="116">
        <v>392</v>
      </c>
      <c r="E46" s="116">
        <v>270</v>
      </c>
      <c r="F46" s="116">
        <v>185</v>
      </c>
      <c r="G46" s="116">
        <v>195</v>
      </c>
      <c r="H46" s="116">
        <v>180</v>
      </c>
      <c r="I46" s="116">
        <v>195</v>
      </c>
      <c r="J46" s="116">
        <v>134</v>
      </c>
      <c r="K46" s="116">
        <v>129</v>
      </c>
    </row>
    <row r="47" spans="1:11">
      <c r="A47" s="111">
        <v>45</v>
      </c>
      <c r="B47" s="113" t="s">
        <v>266</v>
      </c>
      <c r="C47" s="111" t="s">
        <v>57</v>
      </c>
      <c r="D47" s="116">
        <v>12301</v>
      </c>
      <c r="E47" s="116">
        <v>14060</v>
      </c>
      <c r="F47" s="116">
        <v>15348</v>
      </c>
      <c r="G47" s="116">
        <v>17467</v>
      </c>
      <c r="H47" s="116">
        <v>19114</v>
      </c>
      <c r="I47" s="116">
        <v>20276</v>
      </c>
      <c r="J47" s="116">
        <v>18158</v>
      </c>
      <c r="K47" s="116">
        <v>17593</v>
      </c>
    </row>
    <row r="48" spans="1:11">
      <c r="A48" s="111">
        <v>46</v>
      </c>
      <c r="B48" s="113" t="s">
        <v>267</v>
      </c>
      <c r="C48" s="111" t="s">
        <v>57</v>
      </c>
      <c r="D48" s="116">
        <v>14536</v>
      </c>
      <c r="E48" s="116">
        <v>15935</v>
      </c>
      <c r="F48" s="116">
        <v>18348</v>
      </c>
      <c r="G48" s="116">
        <v>21954</v>
      </c>
      <c r="H48" s="116">
        <v>23187</v>
      </c>
      <c r="I48" s="116">
        <v>25305</v>
      </c>
      <c r="J48" s="116">
        <v>20211</v>
      </c>
      <c r="K48" s="116">
        <v>18095</v>
      </c>
    </row>
    <row r="49" spans="1:11">
      <c r="A49" s="111">
        <v>47</v>
      </c>
      <c r="B49" s="113" t="s">
        <v>268</v>
      </c>
      <c r="C49" s="111" t="s">
        <v>57</v>
      </c>
      <c r="D49" s="116">
        <v>112302</v>
      </c>
      <c r="E49" s="116">
        <v>124192</v>
      </c>
      <c r="F49" s="116">
        <v>138675</v>
      </c>
      <c r="G49" s="116">
        <v>156587</v>
      </c>
      <c r="H49" s="116">
        <v>159564</v>
      </c>
      <c r="I49" s="116">
        <v>175780</v>
      </c>
      <c r="J49" s="116">
        <v>141934</v>
      </c>
      <c r="K49" s="116">
        <v>150483</v>
      </c>
    </row>
    <row r="50" spans="1:11">
      <c r="A50" s="111">
        <v>48</v>
      </c>
      <c r="B50" s="113" t="s">
        <v>269</v>
      </c>
      <c r="C50" s="111" t="s">
        <v>57</v>
      </c>
      <c r="D50" s="116">
        <v>84278</v>
      </c>
      <c r="E50" s="116">
        <v>85646</v>
      </c>
      <c r="F50" s="116">
        <v>85622</v>
      </c>
      <c r="G50" s="116">
        <v>92603</v>
      </c>
      <c r="H50" s="116">
        <v>93288</v>
      </c>
      <c r="I50" s="116">
        <v>99687</v>
      </c>
      <c r="J50" s="116">
        <v>88986</v>
      </c>
      <c r="K50" s="116">
        <v>88508</v>
      </c>
    </row>
    <row r="51" spans="1:11">
      <c r="A51" s="111">
        <v>49</v>
      </c>
      <c r="B51" s="113" t="s">
        <v>270</v>
      </c>
      <c r="C51" s="111" t="s">
        <v>57</v>
      </c>
      <c r="D51" s="116">
        <v>100971</v>
      </c>
      <c r="E51" s="116">
        <v>107258</v>
      </c>
      <c r="F51" s="116">
        <v>118308</v>
      </c>
      <c r="G51" s="116">
        <v>128428</v>
      </c>
      <c r="H51" s="116">
        <v>135430</v>
      </c>
      <c r="I51" s="116">
        <v>148268</v>
      </c>
      <c r="J51" s="116">
        <v>118446</v>
      </c>
      <c r="K51" s="116">
        <v>132638</v>
      </c>
    </row>
    <row r="52" spans="1:11">
      <c r="A52" s="111">
        <v>50</v>
      </c>
      <c r="B52" s="113" t="s">
        <v>271</v>
      </c>
      <c r="C52" s="111" t="s">
        <v>57</v>
      </c>
      <c r="D52" s="116">
        <v>237</v>
      </c>
      <c r="E52" s="116">
        <v>519</v>
      </c>
      <c r="F52" s="116">
        <v>1043</v>
      </c>
      <c r="G52" s="116">
        <v>377</v>
      </c>
      <c r="H52" s="116">
        <v>3186</v>
      </c>
      <c r="I52" s="116">
        <v>1888</v>
      </c>
      <c r="J52" s="116">
        <v>10517</v>
      </c>
      <c r="K52" s="116">
        <v>6009</v>
      </c>
    </row>
    <row r="53" spans="1:11">
      <c r="A53" s="111">
        <v>51</v>
      </c>
      <c r="B53" s="113" t="s">
        <v>272</v>
      </c>
      <c r="C53" s="111" t="s">
        <v>57</v>
      </c>
      <c r="D53" s="116">
        <v>107</v>
      </c>
      <c r="E53" s="116">
        <v>87</v>
      </c>
      <c r="F53" s="116">
        <v>115</v>
      </c>
      <c r="G53" s="116">
        <v>106</v>
      </c>
      <c r="H53" s="116">
        <v>114</v>
      </c>
      <c r="I53" s="116">
        <v>99</v>
      </c>
      <c r="J53" s="116">
        <v>103</v>
      </c>
      <c r="K53" s="116">
        <v>96</v>
      </c>
    </row>
    <row r="54" spans="1:11" ht="12.75" customHeight="1">
      <c r="A54" s="111">
        <v>52</v>
      </c>
      <c r="B54" s="113" t="s">
        <v>273</v>
      </c>
      <c r="C54" s="111" t="s">
        <v>57</v>
      </c>
      <c r="D54" s="116">
        <v>82</v>
      </c>
      <c r="E54" s="116">
        <v>87</v>
      </c>
      <c r="F54" s="116">
        <v>79</v>
      </c>
      <c r="G54" s="116">
        <v>83</v>
      </c>
      <c r="H54" s="116">
        <v>73</v>
      </c>
      <c r="I54" s="116">
        <v>62</v>
      </c>
      <c r="J54" s="116">
        <v>102</v>
      </c>
      <c r="K54" s="116">
        <v>96</v>
      </c>
    </row>
    <row r="55" spans="1:11" ht="12.75" customHeight="1">
      <c r="A55" s="111">
        <v>53</v>
      </c>
      <c r="B55" s="113" t="s">
        <v>274</v>
      </c>
      <c r="C55" s="111" t="s">
        <v>57</v>
      </c>
      <c r="D55" s="116">
        <v>166</v>
      </c>
      <c r="E55" s="116">
        <v>173</v>
      </c>
      <c r="F55" s="116">
        <v>174</v>
      </c>
      <c r="G55" s="116">
        <v>189</v>
      </c>
      <c r="H55" s="116">
        <v>195</v>
      </c>
      <c r="I55" s="116">
        <v>220</v>
      </c>
      <c r="J55" s="116">
        <v>226</v>
      </c>
      <c r="K55" s="116">
        <v>210</v>
      </c>
    </row>
    <row r="56" spans="1:11" ht="12.75" customHeight="1">
      <c r="A56" s="111">
        <v>54</v>
      </c>
      <c r="B56" s="113" t="s">
        <v>275</v>
      </c>
      <c r="C56" s="111" t="s">
        <v>57</v>
      </c>
      <c r="D56" s="116">
        <v>130</v>
      </c>
      <c r="E56" s="116">
        <v>142</v>
      </c>
      <c r="F56" s="116">
        <v>146</v>
      </c>
      <c r="G56" s="116">
        <v>157</v>
      </c>
      <c r="H56" s="116">
        <v>159</v>
      </c>
      <c r="I56" s="116">
        <v>162</v>
      </c>
      <c r="J56" s="116">
        <v>146</v>
      </c>
      <c r="K56" s="116">
        <v>163</v>
      </c>
    </row>
    <row r="57" spans="1:11">
      <c r="A57" s="111">
        <v>55</v>
      </c>
      <c r="B57" s="113" t="s">
        <v>223</v>
      </c>
      <c r="C57" s="111" t="s">
        <v>57</v>
      </c>
      <c r="D57" s="116">
        <v>46</v>
      </c>
      <c r="E57" s="116">
        <v>47</v>
      </c>
      <c r="F57" s="116">
        <v>60</v>
      </c>
      <c r="G57" s="116">
        <v>71</v>
      </c>
      <c r="H57" s="116">
        <v>77</v>
      </c>
      <c r="I57" s="116">
        <v>90</v>
      </c>
      <c r="J57" s="116">
        <v>53</v>
      </c>
      <c r="K57" s="116">
        <v>62</v>
      </c>
    </row>
    <row r="58" spans="1:11" ht="15" customHeight="1">
      <c r="A58" s="111">
        <v>58</v>
      </c>
      <c r="B58" s="113" t="s">
        <v>277</v>
      </c>
      <c r="C58" s="111" t="s">
        <v>295</v>
      </c>
      <c r="D58" s="116">
        <v>1852</v>
      </c>
      <c r="E58" s="116">
        <v>1730</v>
      </c>
      <c r="F58" s="116">
        <v>1272</v>
      </c>
      <c r="G58" s="116">
        <v>2280.5</v>
      </c>
      <c r="H58" s="116">
        <v>2315.4</v>
      </c>
      <c r="I58" s="116">
        <v>1711.9</v>
      </c>
      <c r="J58" s="116">
        <v>1555.9</v>
      </c>
      <c r="K58" s="116">
        <v>1672</v>
      </c>
    </row>
    <row r="59" spans="1:11">
      <c r="A59" s="111">
        <v>59</v>
      </c>
      <c r="B59" s="113" t="s">
        <v>278</v>
      </c>
      <c r="C59" s="111" t="s">
        <v>295</v>
      </c>
      <c r="D59" s="116">
        <v>1162</v>
      </c>
      <c r="E59" s="116">
        <v>985</v>
      </c>
      <c r="F59" s="116">
        <v>637</v>
      </c>
      <c r="G59" s="116">
        <v>1270</v>
      </c>
      <c r="H59" s="116">
        <v>1480</v>
      </c>
      <c r="I59" s="116">
        <v>1685</v>
      </c>
      <c r="J59" s="116">
        <v>1530</v>
      </c>
      <c r="K59" s="116">
        <v>1647</v>
      </c>
    </row>
    <row r="60" spans="1:11">
      <c r="A60" s="111">
        <v>60</v>
      </c>
      <c r="B60" s="113" t="s">
        <v>279</v>
      </c>
      <c r="C60" s="111" t="s">
        <v>295</v>
      </c>
      <c r="D60" s="116">
        <v>17</v>
      </c>
      <c r="E60" s="116">
        <v>17</v>
      </c>
      <c r="F60" s="116">
        <v>17</v>
      </c>
      <c r="G60" s="116">
        <v>17.8</v>
      </c>
      <c r="H60" s="116">
        <v>14</v>
      </c>
      <c r="I60" s="116">
        <v>17.5</v>
      </c>
      <c r="J60" s="116">
        <v>17.899999999999999</v>
      </c>
      <c r="K60" s="116">
        <v>17</v>
      </c>
    </row>
    <row r="61" spans="1:11">
      <c r="A61" s="111">
        <v>61</v>
      </c>
      <c r="B61" s="113" t="s">
        <v>280</v>
      </c>
      <c r="C61" s="111" t="s">
        <v>295</v>
      </c>
      <c r="D61" s="116">
        <v>8</v>
      </c>
      <c r="E61" s="116">
        <v>8</v>
      </c>
      <c r="F61" s="116">
        <v>8</v>
      </c>
      <c r="G61" s="116">
        <v>8.6999999999999993</v>
      </c>
      <c r="H61" s="116">
        <v>8.4</v>
      </c>
      <c r="I61" s="116">
        <v>9.4</v>
      </c>
      <c r="J61" s="116">
        <v>8.01</v>
      </c>
      <c r="K61" s="116">
        <v>8</v>
      </c>
    </row>
    <row r="62" spans="1:11" ht="19.5" customHeight="1">
      <c r="A62" s="111">
        <v>62</v>
      </c>
      <c r="B62" s="113" t="s">
        <v>281</v>
      </c>
      <c r="C62" s="111" t="s">
        <v>296</v>
      </c>
      <c r="D62" s="116">
        <v>1410</v>
      </c>
      <c r="E62" s="116">
        <v>2013</v>
      </c>
      <c r="F62" s="116">
        <v>1305</v>
      </c>
      <c r="G62" s="116">
        <v>2592</v>
      </c>
      <c r="H62" s="116">
        <v>1537</v>
      </c>
      <c r="I62" s="116">
        <v>5584.9</v>
      </c>
      <c r="J62" s="116">
        <v>2007.2</v>
      </c>
      <c r="K62" s="116">
        <v>6552.4</v>
      </c>
    </row>
    <row r="63" spans="1:11">
      <c r="A63" s="111">
        <v>63</v>
      </c>
      <c r="B63" s="113" t="s">
        <v>278</v>
      </c>
      <c r="C63" s="111" t="s">
        <v>296</v>
      </c>
      <c r="D63" s="116">
        <v>1197</v>
      </c>
      <c r="E63" s="116">
        <v>1345</v>
      </c>
      <c r="F63" s="116">
        <v>563</v>
      </c>
      <c r="G63" s="116">
        <v>2140</v>
      </c>
      <c r="H63" s="116">
        <v>1100</v>
      </c>
      <c r="I63" s="116">
        <v>5332</v>
      </c>
      <c r="J63" s="116">
        <v>1600</v>
      </c>
      <c r="K63" s="116">
        <v>6052</v>
      </c>
    </row>
    <row r="64" spans="1:11">
      <c r="A64" s="111">
        <v>64</v>
      </c>
      <c r="B64" s="113" t="s">
        <v>279</v>
      </c>
      <c r="C64" s="111" t="s">
        <v>296</v>
      </c>
      <c r="D64" s="116">
        <v>180</v>
      </c>
      <c r="E64" s="116">
        <v>190</v>
      </c>
      <c r="F64" s="116">
        <v>221</v>
      </c>
      <c r="G64" s="116">
        <v>180</v>
      </c>
      <c r="H64" s="116">
        <v>145</v>
      </c>
      <c r="I64" s="116">
        <v>137.6</v>
      </c>
      <c r="J64" s="116">
        <v>284</v>
      </c>
      <c r="K64" s="116">
        <v>324</v>
      </c>
    </row>
    <row r="65" spans="1:11">
      <c r="A65" s="111">
        <v>65</v>
      </c>
      <c r="B65" s="113" t="s">
        <v>280</v>
      </c>
      <c r="C65" s="111" t="s">
        <v>296</v>
      </c>
      <c r="D65" s="116">
        <v>95</v>
      </c>
      <c r="E65" s="116">
        <v>96</v>
      </c>
      <c r="F65" s="116">
        <v>96</v>
      </c>
      <c r="G65" s="116">
        <v>72</v>
      </c>
      <c r="H65" s="116">
        <v>76</v>
      </c>
      <c r="I65" s="116">
        <v>115.3</v>
      </c>
      <c r="J65" s="116">
        <v>123.2</v>
      </c>
      <c r="K65" s="116">
        <v>176.4</v>
      </c>
    </row>
    <row r="66" spans="1:11">
      <c r="A66" s="111">
        <v>66</v>
      </c>
      <c r="B66" s="113" t="s">
        <v>282</v>
      </c>
      <c r="C66" s="111" t="s">
        <v>296</v>
      </c>
      <c r="D66" s="116">
        <v>4500</v>
      </c>
      <c r="E66" s="116">
        <v>4500</v>
      </c>
      <c r="F66" s="116">
        <v>3613.9</v>
      </c>
      <c r="G66" s="116">
        <v>3520.5</v>
      </c>
      <c r="H66" s="116">
        <v>3500</v>
      </c>
      <c r="I66" s="116">
        <v>3840</v>
      </c>
      <c r="J66" s="116">
        <v>1000</v>
      </c>
      <c r="K66" s="116">
        <v>1361</v>
      </c>
    </row>
    <row r="67" spans="1:11">
      <c r="A67" s="111">
        <v>67</v>
      </c>
      <c r="B67" s="113" t="s">
        <v>306</v>
      </c>
      <c r="C67" s="111" t="s">
        <v>57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  <c r="I67" s="116"/>
      <c r="J67" s="116"/>
      <c r="K67" s="116"/>
    </row>
    <row r="68" spans="1:11" ht="12.75" customHeight="1">
      <c r="A68" s="111">
        <v>68</v>
      </c>
      <c r="B68" s="113" t="s">
        <v>284</v>
      </c>
      <c r="C68" s="111" t="s">
        <v>57</v>
      </c>
      <c r="D68" s="116">
        <v>1</v>
      </c>
      <c r="E68" s="116">
        <v>1</v>
      </c>
      <c r="F68" s="116">
        <v>1</v>
      </c>
      <c r="G68" s="116">
        <v>1</v>
      </c>
      <c r="H68" s="116">
        <v>1</v>
      </c>
      <c r="I68" s="116">
        <v>1</v>
      </c>
      <c r="J68" s="116">
        <v>1</v>
      </c>
      <c r="K68" s="116">
        <v>1</v>
      </c>
    </row>
    <row r="69" spans="1:11" ht="12.75" customHeight="1">
      <c r="A69" s="111">
        <v>69</v>
      </c>
      <c r="B69" s="113" t="s">
        <v>103</v>
      </c>
      <c r="C69" s="111" t="s">
        <v>57</v>
      </c>
      <c r="D69" s="116">
        <v>198</v>
      </c>
      <c r="E69" s="116">
        <v>172</v>
      </c>
      <c r="F69" s="116">
        <v>167</v>
      </c>
      <c r="G69" s="116">
        <v>174</v>
      </c>
      <c r="H69" s="116">
        <v>207</v>
      </c>
      <c r="I69" s="116">
        <v>288</v>
      </c>
      <c r="J69" s="116">
        <v>330</v>
      </c>
      <c r="K69" s="116">
        <v>348</v>
      </c>
    </row>
    <row r="70" spans="1:11" ht="12.75" customHeight="1">
      <c r="A70" s="111">
        <v>70</v>
      </c>
      <c r="B70" s="113" t="s">
        <v>104</v>
      </c>
      <c r="C70" s="111" t="s">
        <v>57</v>
      </c>
      <c r="D70" s="116">
        <v>13</v>
      </c>
      <c r="E70" s="116">
        <v>13</v>
      </c>
      <c r="F70" s="116">
        <v>13</v>
      </c>
      <c r="G70" s="116">
        <v>13</v>
      </c>
      <c r="H70" s="116">
        <v>14</v>
      </c>
      <c r="I70" s="116">
        <v>18</v>
      </c>
      <c r="J70" s="116">
        <v>21</v>
      </c>
      <c r="K70" s="116">
        <v>22</v>
      </c>
    </row>
    <row r="71" spans="1:11">
      <c r="A71" s="111">
        <v>71</v>
      </c>
      <c r="B71" s="113" t="s">
        <v>285</v>
      </c>
      <c r="C71" s="111" t="s">
        <v>57</v>
      </c>
      <c r="D71" s="116">
        <v>1</v>
      </c>
      <c r="E71" s="116">
        <v>1</v>
      </c>
      <c r="F71" s="116">
        <v>1</v>
      </c>
      <c r="G71" s="116">
        <v>1</v>
      </c>
      <c r="H71" s="116">
        <v>1</v>
      </c>
      <c r="I71" s="116">
        <v>1</v>
      </c>
      <c r="J71" s="116">
        <v>1</v>
      </c>
      <c r="K71" s="116">
        <v>1</v>
      </c>
    </row>
    <row r="72" spans="1:11">
      <c r="A72" s="111">
        <v>72</v>
      </c>
      <c r="B72" s="113" t="s">
        <v>286</v>
      </c>
      <c r="C72" s="111" t="s">
        <v>57</v>
      </c>
      <c r="D72" s="116">
        <v>2</v>
      </c>
      <c r="E72" s="116">
        <v>2</v>
      </c>
      <c r="F72" s="116">
        <v>3</v>
      </c>
      <c r="G72" s="116">
        <v>2</v>
      </c>
      <c r="H72" s="116">
        <v>2</v>
      </c>
      <c r="I72" s="116">
        <v>4</v>
      </c>
      <c r="J72" s="116">
        <v>4</v>
      </c>
      <c r="K72" s="116">
        <v>2</v>
      </c>
    </row>
    <row r="73" spans="1:11">
      <c r="A73" s="111">
        <v>73</v>
      </c>
      <c r="B73" s="113" t="s">
        <v>287</v>
      </c>
      <c r="C73" s="111" t="s">
        <v>57</v>
      </c>
      <c r="D73" s="116">
        <v>11</v>
      </c>
      <c r="E73" s="116">
        <v>11</v>
      </c>
      <c r="F73" s="116">
        <v>10</v>
      </c>
      <c r="G73" s="116">
        <v>10</v>
      </c>
      <c r="H73" s="116">
        <v>10</v>
      </c>
      <c r="I73" s="116">
        <v>11</v>
      </c>
      <c r="J73" s="116">
        <v>12</v>
      </c>
      <c r="K73" s="116">
        <v>9</v>
      </c>
    </row>
    <row r="74" spans="1:11">
      <c r="A74" s="111">
        <v>74</v>
      </c>
      <c r="B74" s="113" t="s">
        <v>139</v>
      </c>
      <c r="C74" s="111" t="s">
        <v>57</v>
      </c>
      <c r="D74" s="116">
        <v>0</v>
      </c>
      <c r="E74" s="116">
        <v>1</v>
      </c>
      <c r="F74" s="116">
        <v>1</v>
      </c>
      <c r="G74" s="116">
        <v>0</v>
      </c>
      <c r="H74" s="116">
        <v>1</v>
      </c>
      <c r="I74" s="116">
        <v>0</v>
      </c>
      <c r="J74" s="116">
        <v>0</v>
      </c>
      <c r="K74" s="116">
        <v>0</v>
      </c>
    </row>
    <row r="75" spans="1:11" ht="12" customHeight="1">
      <c r="A75" s="111">
        <v>75</v>
      </c>
      <c r="B75" s="113" t="s">
        <v>292</v>
      </c>
      <c r="C75" s="111" t="s">
        <v>57</v>
      </c>
      <c r="D75" s="116">
        <v>8</v>
      </c>
      <c r="E75" s="116">
        <v>15</v>
      </c>
      <c r="F75" s="116">
        <v>21</v>
      </c>
      <c r="G75" s="116">
        <v>16</v>
      </c>
      <c r="H75" s="116">
        <v>22</v>
      </c>
      <c r="I75" s="116">
        <v>14</v>
      </c>
      <c r="J75" s="116">
        <v>19</v>
      </c>
      <c r="K75" s="116">
        <v>27</v>
      </c>
    </row>
  </sheetData>
  <mergeCells count="4">
    <mergeCell ref="D3:K3"/>
    <mergeCell ref="D4:K4"/>
    <mergeCell ref="D5:K5"/>
    <mergeCell ref="A1:K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5"/>
  <sheetViews>
    <sheetView zoomScaleNormal="100" workbookViewId="0">
      <selection activeCell="T15" sqref="T15"/>
    </sheetView>
  </sheetViews>
  <sheetFormatPr defaultRowHeight="12.75"/>
  <cols>
    <col min="1" max="1" width="4.140625" style="123" customWidth="1"/>
    <col min="2" max="2" width="38" style="130" customWidth="1"/>
    <col min="3" max="3" width="6.85546875" style="123" customWidth="1"/>
    <col min="4" max="4" width="7.5703125" style="110" bestFit="1" customWidth="1"/>
    <col min="5" max="5" width="8.5703125" style="110" customWidth="1"/>
    <col min="6" max="6" width="8.140625" style="110" bestFit="1" customWidth="1"/>
    <col min="7" max="7" width="9.140625" style="110"/>
    <col min="8" max="8" width="7.5703125" style="110" bestFit="1" customWidth="1"/>
    <col min="9" max="9" width="11.5703125" style="110" bestFit="1" customWidth="1"/>
    <col min="10" max="16384" width="9.140625" style="110"/>
  </cols>
  <sheetData>
    <row r="1" spans="1:11" ht="24.75" customHeight="1">
      <c r="A1" s="166" t="s">
        <v>313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>
      <c r="A2" s="111" t="s">
        <v>0</v>
      </c>
      <c r="B2" s="111" t="s">
        <v>224</v>
      </c>
      <c r="C2" s="111" t="s">
        <v>309</v>
      </c>
      <c r="D2" s="112" t="s">
        <v>117</v>
      </c>
      <c r="E2" s="112" t="s">
        <v>136</v>
      </c>
      <c r="F2" s="112" t="s">
        <v>189</v>
      </c>
      <c r="G2" s="112" t="s">
        <v>190</v>
      </c>
      <c r="H2" s="112" t="s">
        <v>191</v>
      </c>
      <c r="I2" s="112" t="s">
        <v>220</v>
      </c>
      <c r="J2" s="112" t="s">
        <v>221</v>
      </c>
      <c r="K2" s="112" t="s">
        <v>222</v>
      </c>
    </row>
    <row r="3" spans="1:11">
      <c r="A3" s="111">
        <v>1</v>
      </c>
      <c r="B3" s="113" t="s">
        <v>225</v>
      </c>
      <c r="C3" s="111" t="s">
        <v>57</v>
      </c>
      <c r="D3" s="165">
        <v>1930</v>
      </c>
      <c r="E3" s="165"/>
      <c r="F3" s="165"/>
      <c r="G3" s="165"/>
      <c r="H3" s="165"/>
      <c r="I3" s="165"/>
      <c r="J3" s="165"/>
      <c r="K3" s="165"/>
    </row>
    <row r="4" spans="1:11">
      <c r="A4" s="111">
        <v>2</v>
      </c>
      <c r="B4" s="113" t="s">
        <v>226</v>
      </c>
      <c r="C4" s="111" t="s">
        <v>57</v>
      </c>
      <c r="D4" s="165">
        <v>6</v>
      </c>
      <c r="E4" s="165"/>
      <c r="F4" s="165"/>
      <c r="G4" s="165"/>
      <c r="H4" s="165"/>
      <c r="I4" s="165"/>
      <c r="J4" s="165"/>
      <c r="K4" s="165"/>
    </row>
    <row r="5" spans="1:11">
      <c r="A5" s="111">
        <v>3</v>
      </c>
      <c r="B5" s="113" t="s">
        <v>227</v>
      </c>
      <c r="C5" s="111" t="s">
        <v>293</v>
      </c>
      <c r="D5" s="165">
        <v>2686</v>
      </c>
      <c r="E5" s="165"/>
      <c r="F5" s="165"/>
      <c r="G5" s="165"/>
      <c r="H5" s="165"/>
      <c r="I5" s="165"/>
      <c r="J5" s="165"/>
      <c r="K5" s="165"/>
    </row>
    <row r="6" spans="1:11">
      <c r="A6" s="111">
        <v>4</v>
      </c>
      <c r="B6" s="115" t="s">
        <v>228</v>
      </c>
      <c r="C6" s="111" t="s">
        <v>57</v>
      </c>
      <c r="D6" s="116">
        <v>3128</v>
      </c>
      <c r="E6" s="116">
        <v>3123</v>
      </c>
      <c r="F6" s="116">
        <v>3243</v>
      </c>
      <c r="G6" s="116">
        <v>3146</v>
      </c>
      <c r="H6" s="116">
        <f>H7+H8</f>
        <v>3133</v>
      </c>
      <c r="I6" s="117">
        <v>3176</v>
      </c>
      <c r="J6" s="117">
        <v>3219</v>
      </c>
      <c r="K6" s="117">
        <v>3289</v>
      </c>
    </row>
    <row r="7" spans="1:11">
      <c r="A7" s="111">
        <v>5</v>
      </c>
      <c r="B7" s="113" t="s">
        <v>229</v>
      </c>
      <c r="C7" s="111" t="s">
        <v>57</v>
      </c>
      <c r="D7" s="116">
        <v>1608</v>
      </c>
      <c r="E7" s="116">
        <v>1604</v>
      </c>
      <c r="F7" s="116">
        <v>1657</v>
      </c>
      <c r="G7" s="116">
        <v>1635</v>
      </c>
      <c r="H7" s="116">
        <v>1617</v>
      </c>
      <c r="I7" s="117">
        <v>1644</v>
      </c>
      <c r="J7" s="117">
        <v>1660</v>
      </c>
      <c r="K7" s="117">
        <v>1688</v>
      </c>
    </row>
    <row r="8" spans="1:11">
      <c r="A8" s="111">
        <v>6</v>
      </c>
      <c r="B8" s="113" t="s">
        <v>298</v>
      </c>
      <c r="C8" s="111" t="s">
        <v>57</v>
      </c>
      <c r="D8" s="116">
        <v>1520</v>
      </c>
      <c r="E8" s="116">
        <v>1519</v>
      </c>
      <c r="F8" s="116">
        <v>1586</v>
      </c>
      <c r="G8" s="116">
        <v>1511</v>
      </c>
      <c r="H8" s="116">
        <v>1516</v>
      </c>
      <c r="I8" s="113">
        <v>1532</v>
      </c>
      <c r="J8" s="113">
        <v>1559</v>
      </c>
      <c r="K8" s="113">
        <v>1601</v>
      </c>
    </row>
    <row r="9" spans="1:11">
      <c r="A9" s="111">
        <v>7</v>
      </c>
      <c r="B9" s="113" t="s">
        <v>232</v>
      </c>
      <c r="C9" s="111" t="s">
        <v>214</v>
      </c>
      <c r="D9" s="118">
        <v>1.1645569620253164</v>
      </c>
      <c r="E9" s="118">
        <v>1.1626954579300075</v>
      </c>
      <c r="F9" s="118">
        <v>1.2073715562174236</v>
      </c>
      <c r="G9" s="118">
        <v>1.2</v>
      </c>
      <c r="H9" s="118">
        <v>1.2</v>
      </c>
      <c r="I9" s="118">
        <f>I6/$D$5</f>
        <v>1.1824274013402829</v>
      </c>
      <c r="J9" s="118">
        <f t="shared" ref="J9:K9" si="0">J6/$D$5</f>
        <v>1.1984363365599404</v>
      </c>
      <c r="K9" s="118">
        <f t="shared" si="0"/>
        <v>1.2244973938942665</v>
      </c>
    </row>
    <row r="10" spans="1:11">
      <c r="A10" s="111">
        <v>8</v>
      </c>
      <c r="B10" s="113" t="s">
        <v>299</v>
      </c>
      <c r="C10" s="111" t="s">
        <v>57</v>
      </c>
      <c r="D10" s="116">
        <v>878</v>
      </c>
      <c r="E10" s="116">
        <v>1150</v>
      </c>
      <c r="F10" s="116">
        <v>1195</v>
      </c>
      <c r="G10" s="116">
        <v>1140</v>
      </c>
      <c r="H10" s="116">
        <v>1140</v>
      </c>
      <c r="I10" s="116">
        <v>1205</v>
      </c>
      <c r="J10" s="116">
        <v>1194</v>
      </c>
      <c r="K10" s="116">
        <v>1228</v>
      </c>
    </row>
    <row r="11" spans="1:11">
      <c r="A11" s="111">
        <v>9</v>
      </c>
      <c r="B11" s="113" t="s">
        <v>234</v>
      </c>
      <c r="C11" s="111" t="s">
        <v>57</v>
      </c>
      <c r="D11" s="116">
        <v>1216</v>
      </c>
      <c r="E11" s="116">
        <v>1113</v>
      </c>
      <c r="F11" s="116">
        <v>641</v>
      </c>
      <c r="G11" s="116">
        <v>566</v>
      </c>
      <c r="H11" s="116">
        <v>558</v>
      </c>
      <c r="I11" s="113">
        <v>548</v>
      </c>
      <c r="J11" s="113">
        <v>576</v>
      </c>
      <c r="K11" s="116">
        <v>590</v>
      </c>
    </row>
    <row r="12" spans="1:11">
      <c r="A12" s="111">
        <v>10</v>
      </c>
      <c r="B12" s="113" t="s">
        <v>235</v>
      </c>
      <c r="C12" s="111" t="s">
        <v>57</v>
      </c>
      <c r="D12" s="116">
        <v>1912</v>
      </c>
      <c r="E12" s="116">
        <v>2010</v>
      </c>
      <c r="F12" s="116">
        <v>2602</v>
      </c>
      <c r="G12" s="116">
        <v>2580</v>
      </c>
      <c r="H12" s="116">
        <v>2575</v>
      </c>
      <c r="I12" s="113">
        <v>2628</v>
      </c>
      <c r="J12" s="113">
        <v>2643</v>
      </c>
      <c r="K12" s="116">
        <v>2699</v>
      </c>
    </row>
    <row r="13" spans="1:11">
      <c r="A13" s="111">
        <v>11</v>
      </c>
      <c r="B13" s="113" t="s">
        <v>300</v>
      </c>
      <c r="C13" s="111" t="s">
        <v>57</v>
      </c>
      <c r="D13" s="116">
        <v>897</v>
      </c>
      <c r="E13" s="116">
        <v>897</v>
      </c>
      <c r="F13" s="116">
        <v>950</v>
      </c>
      <c r="G13" s="116">
        <v>934</v>
      </c>
      <c r="H13" s="116">
        <v>945</v>
      </c>
      <c r="I13" s="113">
        <v>948</v>
      </c>
      <c r="J13" s="113">
        <v>963</v>
      </c>
      <c r="K13" s="116">
        <v>978</v>
      </c>
    </row>
    <row r="14" spans="1:11">
      <c r="A14" s="111">
        <v>12</v>
      </c>
      <c r="B14" s="113" t="s">
        <v>237</v>
      </c>
      <c r="C14" s="111" t="s">
        <v>57</v>
      </c>
      <c r="D14" s="116">
        <v>323</v>
      </c>
      <c r="E14" s="116">
        <v>343</v>
      </c>
      <c r="F14" s="116">
        <v>214</v>
      </c>
      <c r="G14" s="116">
        <v>195</v>
      </c>
      <c r="H14" s="116">
        <v>192</v>
      </c>
      <c r="I14" s="113">
        <v>189</v>
      </c>
      <c r="J14" s="113">
        <v>200</v>
      </c>
      <c r="K14" s="116">
        <v>201</v>
      </c>
    </row>
    <row r="15" spans="1:11">
      <c r="A15" s="111">
        <v>13</v>
      </c>
      <c r="B15" s="113" t="s">
        <v>301</v>
      </c>
      <c r="C15" s="111" t="s">
        <v>57</v>
      </c>
      <c r="D15" s="116">
        <v>574</v>
      </c>
      <c r="E15" s="116">
        <v>554</v>
      </c>
      <c r="F15" s="116">
        <v>736</v>
      </c>
      <c r="G15" s="116">
        <v>739</v>
      </c>
      <c r="H15" s="116">
        <v>753</v>
      </c>
      <c r="I15" s="113">
        <v>759</v>
      </c>
      <c r="J15" s="113">
        <v>763</v>
      </c>
      <c r="K15" s="116">
        <v>777</v>
      </c>
    </row>
    <row r="16" spans="1:11">
      <c r="A16" s="111">
        <v>14</v>
      </c>
      <c r="B16" s="113" t="s">
        <v>239</v>
      </c>
      <c r="C16" s="111" t="s">
        <v>57</v>
      </c>
      <c r="D16" s="116">
        <v>112</v>
      </c>
      <c r="E16" s="116">
        <v>111</v>
      </c>
      <c r="F16" s="116">
        <v>122</v>
      </c>
      <c r="G16" s="116">
        <f>G17+G18</f>
        <v>120</v>
      </c>
      <c r="H16" s="116">
        <f>H17+H18</f>
        <v>115</v>
      </c>
      <c r="I16" s="113">
        <v>166</v>
      </c>
      <c r="J16" s="113">
        <v>145</v>
      </c>
      <c r="K16" s="116">
        <v>160</v>
      </c>
    </row>
    <row r="17" spans="1:11">
      <c r="A17" s="111">
        <v>15</v>
      </c>
      <c r="B17" s="113" t="s">
        <v>229</v>
      </c>
      <c r="C17" s="111" t="s">
        <v>57</v>
      </c>
      <c r="D17" s="116">
        <v>27</v>
      </c>
      <c r="E17" s="116">
        <v>26</v>
      </c>
      <c r="F17" s="116">
        <v>23</v>
      </c>
      <c r="G17" s="116">
        <v>26</v>
      </c>
      <c r="H17" s="116">
        <v>32</v>
      </c>
      <c r="I17" s="113">
        <v>40</v>
      </c>
      <c r="J17" s="113">
        <v>28</v>
      </c>
      <c r="K17" s="116">
        <v>38</v>
      </c>
    </row>
    <row r="18" spans="1:11">
      <c r="A18" s="111">
        <v>16</v>
      </c>
      <c r="B18" s="113" t="s">
        <v>298</v>
      </c>
      <c r="C18" s="111" t="s">
        <v>57</v>
      </c>
      <c r="D18" s="116">
        <v>85</v>
      </c>
      <c r="E18" s="116">
        <v>85</v>
      </c>
      <c r="F18" s="116">
        <v>99</v>
      </c>
      <c r="G18" s="116">
        <v>94</v>
      </c>
      <c r="H18" s="116">
        <v>83</v>
      </c>
      <c r="I18" s="113">
        <v>126</v>
      </c>
      <c r="J18" s="113">
        <v>117</v>
      </c>
      <c r="K18" s="116">
        <v>122</v>
      </c>
    </row>
    <row r="19" spans="1:11">
      <c r="A19" s="111">
        <v>17</v>
      </c>
      <c r="B19" s="113" t="s">
        <v>240</v>
      </c>
      <c r="C19" s="111" t="s">
        <v>57</v>
      </c>
      <c r="D19" s="116">
        <v>4</v>
      </c>
      <c r="E19" s="116">
        <v>4</v>
      </c>
      <c r="F19" s="116">
        <v>4</v>
      </c>
      <c r="G19" s="116">
        <v>3</v>
      </c>
      <c r="H19" s="116">
        <v>2</v>
      </c>
      <c r="I19" s="113">
        <v>4</v>
      </c>
      <c r="J19" s="113">
        <v>3</v>
      </c>
      <c r="K19" s="116">
        <v>2</v>
      </c>
    </row>
    <row r="20" spans="1:11">
      <c r="A20" s="111">
        <v>18</v>
      </c>
      <c r="B20" s="113" t="s">
        <v>241</v>
      </c>
      <c r="C20" s="111" t="s">
        <v>57</v>
      </c>
      <c r="D20" s="116">
        <v>46</v>
      </c>
      <c r="E20" s="116">
        <v>60</v>
      </c>
      <c r="F20" s="116">
        <v>53</v>
      </c>
      <c r="G20" s="116">
        <v>41</v>
      </c>
      <c r="H20" s="116">
        <v>50</v>
      </c>
      <c r="I20" s="113">
        <v>39</v>
      </c>
      <c r="J20" s="113">
        <v>53</v>
      </c>
      <c r="K20" s="116">
        <v>42</v>
      </c>
    </row>
    <row r="21" spans="1:11">
      <c r="A21" s="111">
        <v>19</v>
      </c>
      <c r="B21" s="113" t="s">
        <v>242</v>
      </c>
      <c r="C21" s="111" t="s">
        <v>57</v>
      </c>
      <c r="D21" s="116">
        <v>95</v>
      </c>
      <c r="E21" s="116">
        <v>93</v>
      </c>
      <c r="F21" s="116">
        <v>96</v>
      </c>
      <c r="G21" s="116">
        <v>106</v>
      </c>
      <c r="H21" s="116">
        <v>106</v>
      </c>
      <c r="I21" s="113">
        <v>77</v>
      </c>
      <c r="J21" s="113">
        <v>51</v>
      </c>
      <c r="K21" s="116">
        <v>134</v>
      </c>
    </row>
    <row r="22" spans="1:11">
      <c r="A22" s="111">
        <v>20</v>
      </c>
      <c r="B22" s="113" t="s">
        <v>229</v>
      </c>
      <c r="C22" s="111" t="s">
        <v>57</v>
      </c>
      <c r="D22" s="116">
        <v>54</v>
      </c>
      <c r="E22" s="116">
        <v>54</v>
      </c>
      <c r="F22" s="116">
        <v>60</v>
      </c>
      <c r="G22" s="116">
        <f>G21-G23</f>
        <v>67</v>
      </c>
      <c r="H22" s="116">
        <f>H21-H23</f>
        <v>71</v>
      </c>
      <c r="I22" s="116"/>
      <c r="J22" s="116"/>
      <c r="K22" s="116">
        <v>88</v>
      </c>
    </row>
    <row r="23" spans="1:11">
      <c r="A23" s="111">
        <v>21</v>
      </c>
      <c r="B23" s="113" t="s">
        <v>298</v>
      </c>
      <c r="C23" s="111" t="s">
        <v>57</v>
      </c>
      <c r="D23" s="116">
        <v>41</v>
      </c>
      <c r="E23" s="116">
        <v>39</v>
      </c>
      <c r="F23" s="116">
        <v>36</v>
      </c>
      <c r="G23" s="116">
        <v>39</v>
      </c>
      <c r="H23" s="116">
        <v>35</v>
      </c>
      <c r="I23" s="116"/>
      <c r="J23" s="116"/>
      <c r="K23" s="116">
        <v>46</v>
      </c>
    </row>
    <row r="24" spans="1:11">
      <c r="A24" s="111">
        <v>22</v>
      </c>
      <c r="B24" s="113" t="s">
        <v>243</v>
      </c>
      <c r="C24" s="111" t="s">
        <v>57</v>
      </c>
      <c r="D24" s="116">
        <v>95</v>
      </c>
      <c r="E24" s="116">
        <v>69</v>
      </c>
      <c r="F24" s="116">
        <v>82</v>
      </c>
      <c r="G24" s="116">
        <v>74</v>
      </c>
      <c r="H24" s="116">
        <v>83</v>
      </c>
      <c r="I24" s="116">
        <v>65</v>
      </c>
      <c r="J24" s="116">
        <v>61</v>
      </c>
      <c r="K24" s="116">
        <v>81</v>
      </c>
    </row>
    <row r="25" spans="1:11">
      <c r="A25" s="111">
        <v>23</v>
      </c>
      <c r="B25" s="113" t="s">
        <v>244</v>
      </c>
      <c r="C25" s="111" t="s">
        <v>57</v>
      </c>
      <c r="D25" s="116">
        <v>18</v>
      </c>
      <c r="E25" s="116">
        <v>26</v>
      </c>
      <c r="F25" s="116">
        <v>20</v>
      </c>
      <c r="G25" s="116">
        <v>17</v>
      </c>
      <c r="H25" s="116">
        <v>24</v>
      </c>
      <c r="I25" s="116">
        <v>25</v>
      </c>
      <c r="J25" s="116">
        <v>20</v>
      </c>
      <c r="K25" s="116">
        <v>21</v>
      </c>
    </row>
    <row r="26" spans="1:11">
      <c r="A26" s="111">
        <v>24</v>
      </c>
      <c r="B26" s="113" t="s">
        <v>245</v>
      </c>
      <c r="C26" s="111" t="s">
        <v>57</v>
      </c>
      <c r="D26" s="116">
        <f t="shared" ref="D26:H26" si="1">D24-D25</f>
        <v>77</v>
      </c>
      <c r="E26" s="116">
        <f t="shared" si="1"/>
        <v>43</v>
      </c>
      <c r="F26" s="116">
        <f t="shared" si="1"/>
        <v>62</v>
      </c>
      <c r="G26" s="116">
        <f t="shared" si="1"/>
        <v>57</v>
      </c>
      <c r="H26" s="116">
        <f t="shared" si="1"/>
        <v>59</v>
      </c>
      <c r="I26" s="116">
        <v>40</v>
      </c>
      <c r="J26" s="116">
        <v>41</v>
      </c>
      <c r="K26" s="116">
        <v>60</v>
      </c>
    </row>
    <row r="27" spans="1:11">
      <c r="A27" s="111">
        <v>25</v>
      </c>
      <c r="B27" s="113" t="s">
        <v>63</v>
      </c>
      <c r="C27" s="111" t="s">
        <v>57</v>
      </c>
      <c r="D27" s="116">
        <v>22</v>
      </c>
      <c r="E27" s="116">
        <v>23</v>
      </c>
      <c r="F27" s="116">
        <v>31</v>
      </c>
      <c r="G27" s="116">
        <v>31</v>
      </c>
      <c r="H27" s="116">
        <v>7</v>
      </c>
      <c r="I27" s="116">
        <v>5</v>
      </c>
      <c r="J27" s="116">
        <v>6</v>
      </c>
      <c r="K27" s="116">
        <v>9</v>
      </c>
    </row>
    <row r="28" spans="1:11">
      <c r="A28" s="111">
        <v>26</v>
      </c>
      <c r="B28" s="113" t="s">
        <v>64</v>
      </c>
      <c r="C28" s="111" t="s">
        <v>57</v>
      </c>
      <c r="D28" s="116">
        <v>1</v>
      </c>
      <c r="E28" s="116">
        <v>0</v>
      </c>
      <c r="F28" s="116">
        <v>0</v>
      </c>
      <c r="G28" s="116">
        <v>0</v>
      </c>
      <c r="H28" s="116">
        <v>0</v>
      </c>
      <c r="I28" s="116">
        <v>1</v>
      </c>
      <c r="J28" s="116">
        <v>0</v>
      </c>
      <c r="K28" s="116">
        <v>3</v>
      </c>
    </row>
    <row r="29" spans="1:11">
      <c r="A29" s="111">
        <v>27</v>
      </c>
      <c r="B29" s="113" t="s">
        <v>302</v>
      </c>
      <c r="C29" s="111" t="s">
        <v>57</v>
      </c>
      <c r="D29" s="116">
        <v>22</v>
      </c>
      <c r="E29" s="116">
        <v>5</v>
      </c>
      <c r="F29" s="116">
        <v>86</v>
      </c>
      <c r="G29" s="116">
        <v>40</v>
      </c>
      <c r="H29" s="116">
        <v>28</v>
      </c>
      <c r="I29" s="116"/>
      <c r="J29" s="116"/>
      <c r="K29" s="116"/>
    </row>
    <row r="30" spans="1:11">
      <c r="A30" s="111">
        <v>28</v>
      </c>
      <c r="B30" s="113" t="s">
        <v>303</v>
      </c>
      <c r="C30" s="111" t="s">
        <v>57</v>
      </c>
      <c r="D30" s="116">
        <v>59</v>
      </c>
      <c r="E30" s="116">
        <v>50</v>
      </c>
      <c r="F30" s="116">
        <v>122</v>
      </c>
      <c r="G30" s="116">
        <v>91</v>
      </c>
      <c r="H30" s="116">
        <v>69</v>
      </c>
      <c r="I30" s="116"/>
      <c r="J30" s="116"/>
      <c r="K30" s="116"/>
    </row>
    <row r="31" spans="1:11">
      <c r="A31" s="111">
        <v>29</v>
      </c>
      <c r="B31" s="113" t="s">
        <v>304</v>
      </c>
      <c r="C31" s="111" t="s">
        <v>57</v>
      </c>
      <c r="D31" s="116">
        <v>1341</v>
      </c>
      <c r="E31" s="116">
        <v>1243</v>
      </c>
      <c r="F31" s="111" t="s">
        <v>65</v>
      </c>
      <c r="G31" s="116"/>
      <c r="H31" s="111"/>
      <c r="I31" s="116"/>
      <c r="J31" s="116"/>
      <c r="K31" s="116"/>
    </row>
    <row r="32" spans="1:11">
      <c r="A32" s="111">
        <v>30</v>
      </c>
      <c r="B32" s="113" t="s">
        <v>94</v>
      </c>
      <c r="C32" s="111" t="s">
        <v>57</v>
      </c>
      <c r="D32" s="116">
        <v>1910</v>
      </c>
      <c r="E32" s="116">
        <v>1982</v>
      </c>
      <c r="F32" s="116">
        <v>2044</v>
      </c>
      <c r="G32" s="116">
        <v>1792</v>
      </c>
      <c r="H32" s="116">
        <v>1773</v>
      </c>
      <c r="I32" s="116"/>
      <c r="J32" s="116"/>
      <c r="K32" s="116"/>
    </row>
    <row r="33" spans="1:11">
      <c r="A33" s="111">
        <v>31</v>
      </c>
      <c r="B33" s="113" t="s">
        <v>249</v>
      </c>
      <c r="C33" s="111" t="s">
        <v>57</v>
      </c>
      <c r="D33" s="116">
        <v>1271</v>
      </c>
      <c r="E33" s="116">
        <v>1185</v>
      </c>
      <c r="F33" s="111" t="s">
        <v>65</v>
      </c>
      <c r="G33" s="111" t="s">
        <v>65</v>
      </c>
      <c r="H33" s="111" t="s">
        <v>65</v>
      </c>
      <c r="I33" s="116"/>
      <c r="J33" s="116"/>
      <c r="K33" s="116"/>
    </row>
    <row r="34" spans="1:11">
      <c r="A34" s="111">
        <v>32</v>
      </c>
      <c r="B34" s="113" t="s">
        <v>250</v>
      </c>
      <c r="C34" s="111" t="s">
        <v>57</v>
      </c>
      <c r="D34" s="116">
        <v>70</v>
      </c>
      <c r="E34" s="116">
        <v>58</v>
      </c>
      <c r="F34" s="111" t="s">
        <v>65</v>
      </c>
      <c r="G34" s="111" t="s">
        <v>65</v>
      </c>
      <c r="H34" s="111" t="s">
        <v>65</v>
      </c>
      <c r="I34" s="116"/>
      <c r="J34" s="116"/>
      <c r="K34" s="116"/>
    </row>
    <row r="35" spans="1:11">
      <c r="A35" s="111">
        <v>33</v>
      </c>
      <c r="B35" s="113" t="s">
        <v>305</v>
      </c>
      <c r="C35" s="111" t="s">
        <v>214</v>
      </c>
      <c r="D35" s="120">
        <f t="shared" ref="D35:E35" si="2">+D34/D31*100</f>
        <v>5.2199850857568979</v>
      </c>
      <c r="E35" s="120">
        <f t="shared" si="2"/>
        <v>4.6661303298471442</v>
      </c>
      <c r="F35" s="111" t="s">
        <v>65</v>
      </c>
      <c r="G35" s="121" t="s">
        <v>65</v>
      </c>
      <c r="H35" s="111" t="s">
        <v>65</v>
      </c>
      <c r="I35" s="116"/>
      <c r="J35" s="116"/>
      <c r="K35" s="116"/>
    </row>
    <row r="36" spans="1:11" ht="25.5">
      <c r="A36" s="111">
        <v>34</v>
      </c>
      <c r="B36" s="113" t="s">
        <v>255</v>
      </c>
      <c r="C36" s="111" t="s">
        <v>294</v>
      </c>
      <c r="D36" s="116">
        <v>23.9</v>
      </c>
      <c r="E36" s="116">
        <v>79.599999999999994</v>
      </c>
      <c r="F36" s="116">
        <v>73.7</v>
      </c>
      <c r="G36" s="116">
        <v>47.1</v>
      </c>
      <c r="H36" s="116">
        <v>51.1</v>
      </c>
      <c r="I36" s="116">
        <v>116.3</v>
      </c>
      <c r="J36" s="116">
        <v>163.9</v>
      </c>
      <c r="K36" s="116">
        <v>150.9</v>
      </c>
    </row>
    <row r="37" spans="1:11" ht="25.5">
      <c r="A37" s="111">
        <v>35</v>
      </c>
      <c r="B37" s="113" t="s">
        <v>256</v>
      </c>
      <c r="C37" s="111" t="s">
        <v>294</v>
      </c>
      <c r="D37" s="116">
        <v>216.4</v>
      </c>
      <c r="E37" s="116">
        <v>359.1</v>
      </c>
      <c r="F37" s="116">
        <v>472.5</v>
      </c>
      <c r="G37" s="116">
        <v>511.4</v>
      </c>
      <c r="H37" s="116">
        <v>508.5</v>
      </c>
      <c r="I37" s="116">
        <v>459.3</v>
      </c>
      <c r="J37" s="116">
        <v>470.3</v>
      </c>
      <c r="K37" s="116">
        <v>544.1</v>
      </c>
    </row>
    <row r="38" spans="1:11" ht="27" customHeight="1">
      <c r="A38" s="111">
        <v>36</v>
      </c>
      <c r="B38" s="113" t="s">
        <v>257</v>
      </c>
      <c r="C38" s="111" t="s">
        <v>294</v>
      </c>
      <c r="D38" s="116">
        <v>192.5</v>
      </c>
      <c r="E38" s="116">
        <v>279.5</v>
      </c>
      <c r="F38" s="118">
        <v>445</v>
      </c>
      <c r="G38" s="116">
        <v>459.9</v>
      </c>
      <c r="H38" s="118">
        <v>285.10000000000002</v>
      </c>
      <c r="I38" s="116">
        <v>282.2</v>
      </c>
      <c r="J38" s="116">
        <v>313.5</v>
      </c>
      <c r="K38" s="116">
        <v>246.3</v>
      </c>
    </row>
    <row r="39" spans="1:11">
      <c r="A39" s="111">
        <v>37</v>
      </c>
      <c r="B39" s="113" t="s">
        <v>259</v>
      </c>
      <c r="C39" s="111" t="s">
        <v>57</v>
      </c>
      <c r="D39" s="116">
        <v>711</v>
      </c>
      <c r="E39" s="116">
        <v>723</v>
      </c>
      <c r="F39" s="116">
        <v>727</v>
      </c>
      <c r="G39" s="116">
        <v>752</v>
      </c>
      <c r="H39" s="116">
        <v>746</v>
      </c>
      <c r="I39" s="116">
        <v>767</v>
      </c>
      <c r="J39" s="116">
        <v>756</v>
      </c>
      <c r="K39" s="116">
        <v>756</v>
      </c>
    </row>
    <row r="40" spans="1:11">
      <c r="A40" s="111">
        <v>38</v>
      </c>
      <c r="B40" s="113" t="s">
        <v>260</v>
      </c>
      <c r="C40" s="111" t="s">
        <v>57</v>
      </c>
      <c r="D40" s="116">
        <v>580</v>
      </c>
      <c r="E40" s="116">
        <v>561</v>
      </c>
      <c r="F40" s="116">
        <v>578</v>
      </c>
      <c r="G40" s="116">
        <v>608</v>
      </c>
      <c r="H40" s="116">
        <v>584</v>
      </c>
      <c r="I40" s="116">
        <v>596</v>
      </c>
      <c r="J40" s="116">
        <v>572</v>
      </c>
      <c r="K40" s="116">
        <v>528</v>
      </c>
    </row>
    <row r="41" spans="1:11">
      <c r="A41" s="111">
        <v>39</v>
      </c>
      <c r="B41" s="113" t="s">
        <v>261</v>
      </c>
      <c r="C41" s="111" t="s">
        <v>57</v>
      </c>
      <c r="D41" s="116">
        <v>416</v>
      </c>
      <c r="E41" s="116">
        <v>506</v>
      </c>
      <c r="F41" s="116">
        <v>521</v>
      </c>
      <c r="G41" s="116">
        <v>456</v>
      </c>
      <c r="H41" s="116">
        <v>576</v>
      </c>
      <c r="I41" s="116">
        <v>387</v>
      </c>
      <c r="J41" s="116">
        <v>379</v>
      </c>
      <c r="K41" s="116">
        <v>448</v>
      </c>
    </row>
    <row r="42" spans="1:11">
      <c r="A42" s="111">
        <v>40</v>
      </c>
      <c r="B42" s="113" t="s">
        <v>262</v>
      </c>
      <c r="C42" s="111" t="s">
        <v>57</v>
      </c>
      <c r="D42" s="116">
        <v>394</v>
      </c>
      <c r="E42" s="116">
        <v>498</v>
      </c>
      <c r="F42" s="116">
        <v>521</v>
      </c>
      <c r="G42" s="116">
        <v>427</v>
      </c>
      <c r="H42" s="116">
        <v>549</v>
      </c>
      <c r="I42" s="116">
        <v>222</v>
      </c>
      <c r="J42" s="116">
        <v>348</v>
      </c>
      <c r="K42" s="116">
        <v>428</v>
      </c>
    </row>
    <row r="43" spans="1:11">
      <c r="A43" s="111">
        <v>41</v>
      </c>
      <c r="B43" s="113" t="s">
        <v>263</v>
      </c>
      <c r="C43" s="111" t="s">
        <v>57</v>
      </c>
      <c r="D43" s="116">
        <v>199</v>
      </c>
      <c r="E43" s="116">
        <v>299</v>
      </c>
      <c r="F43" s="116">
        <v>274</v>
      </c>
      <c r="G43" s="116">
        <v>103</v>
      </c>
      <c r="H43" s="116">
        <v>20</v>
      </c>
      <c r="I43" s="116">
        <v>36</v>
      </c>
      <c r="J43" s="116">
        <v>253</v>
      </c>
      <c r="K43" s="116">
        <v>315</v>
      </c>
    </row>
    <row r="44" spans="1:11">
      <c r="A44" s="111">
        <v>42</v>
      </c>
      <c r="B44" s="113" t="s">
        <v>264</v>
      </c>
      <c r="C44" s="111" t="s">
        <v>57</v>
      </c>
      <c r="D44" s="116">
        <v>1162</v>
      </c>
      <c r="E44" s="116">
        <v>1088</v>
      </c>
      <c r="F44" s="116">
        <v>1116</v>
      </c>
      <c r="G44" s="116">
        <v>1160</v>
      </c>
      <c r="H44" s="116">
        <v>1165</v>
      </c>
      <c r="I44" s="116">
        <v>1174</v>
      </c>
      <c r="J44" s="116">
        <v>1093</v>
      </c>
      <c r="K44" s="116">
        <v>935</v>
      </c>
    </row>
    <row r="45" spans="1:11">
      <c r="A45" s="111">
        <v>43</v>
      </c>
      <c r="B45" s="113" t="s">
        <v>98</v>
      </c>
      <c r="C45" s="111" t="s">
        <v>57</v>
      </c>
      <c r="D45" s="116">
        <v>246075</v>
      </c>
      <c r="E45" s="116">
        <v>290293</v>
      </c>
      <c r="F45" s="116">
        <v>322218</v>
      </c>
      <c r="G45" s="116">
        <f>G46+G47+G48+G49+G50</f>
        <v>341882</v>
      </c>
      <c r="H45" s="116">
        <f>H46+H47+H48+H49+H50</f>
        <v>317652</v>
      </c>
      <c r="I45" s="116">
        <v>342399</v>
      </c>
      <c r="J45" s="116">
        <v>320883</v>
      </c>
      <c r="K45" s="116">
        <v>277930</v>
      </c>
    </row>
    <row r="46" spans="1:11">
      <c r="A46" s="111">
        <v>44</v>
      </c>
      <c r="B46" s="113" t="s">
        <v>265</v>
      </c>
      <c r="C46" s="111" t="s">
        <v>57</v>
      </c>
      <c r="D46" s="116">
        <v>104</v>
      </c>
      <c r="E46" s="116">
        <v>128</v>
      </c>
      <c r="F46" s="116">
        <v>131</v>
      </c>
      <c r="G46" s="116">
        <v>148</v>
      </c>
      <c r="H46" s="116">
        <v>139</v>
      </c>
      <c r="I46" s="116">
        <v>150</v>
      </c>
      <c r="J46" s="116">
        <v>159</v>
      </c>
      <c r="K46" s="116">
        <v>170</v>
      </c>
    </row>
    <row r="47" spans="1:11">
      <c r="A47" s="111">
        <v>45</v>
      </c>
      <c r="B47" s="113" t="s">
        <v>266</v>
      </c>
      <c r="C47" s="111" t="s">
        <v>57</v>
      </c>
      <c r="D47" s="116">
        <v>15864</v>
      </c>
      <c r="E47" s="116">
        <v>18152</v>
      </c>
      <c r="F47" s="116">
        <v>21331</v>
      </c>
      <c r="G47" s="116">
        <v>23674</v>
      </c>
      <c r="H47" s="116">
        <v>23255</v>
      </c>
      <c r="I47" s="116">
        <v>24171</v>
      </c>
      <c r="J47" s="116">
        <v>20721</v>
      </c>
      <c r="K47" s="116">
        <v>15630</v>
      </c>
    </row>
    <row r="48" spans="1:11">
      <c r="A48" s="111">
        <v>46</v>
      </c>
      <c r="B48" s="113" t="s">
        <v>267</v>
      </c>
      <c r="C48" s="111" t="s">
        <v>57</v>
      </c>
      <c r="D48" s="116">
        <v>9985</v>
      </c>
      <c r="E48" s="116">
        <v>11489</v>
      </c>
      <c r="F48" s="116">
        <v>13968</v>
      </c>
      <c r="G48" s="116">
        <v>15896</v>
      </c>
      <c r="H48" s="116">
        <v>15705</v>
      </c>
      <c r="I48" s="116">
        <v>15995</v>
      </c>
      <c r="J48" s="116">
        <v>12341</v>
      </c>
      <c r="K48" s="116">
        <v>9038</v>
      </c>
    </row>
    <row r="49" spans="1:11">
      <c r="A49" s="111">
        <v>47</v>
      </c>
      <c r="B49" s="113" t="s">
        <v>268</v>
      </c>
      <c r="C49" s="111" t="s">
        <v>57</v>
      </c>
      <c r="D49" s="116">
        <v>136648</v>
      </c>
      <c r="E49" s="116">
        <v>164119</v>
      </c>
      <c r="F49" s="116">
        <v>182622</v>
      </c>
      <c r="G49" s="116">
        <v>190597</v>
      </c>
      <c r="H49" s="116">
        <v>175099</v>
      </c>
      <c r="I49" s="116">
        <v>192056</v>
      </c>
      <c r="J49" s="116">
        <v>180072</v>
      </c>
      <c r="K49" s="116">
        <v>156977</v>
      </c>
    </row>
    <row r="50" spans="1:11">
      <c r="A50" s="111">
        <v>48</v>
      </c>
      <c r="B50" s="113" t="s">
        <v>269</v>
      </c>
      <c r="C50" s="111" t="s">
        <v>57</v>
      </c>
      <c r="D50" s="116">
        <v>83474</v>
      </c>
      <c r="E50" s="116">
        <v>96405</v>
      </c>
      <c r="F50" s="116">
        <v>104166</v>
      </c>
      <c r="G50" s="116">
        <v>111567</v>
      </c>
      <c r="H50" s="116">
        <v>103454</v>
      </c>
      <c r="I50" s="116">
        <v>110027</v>
      </c>
      <c r="J50" s="116">
        <v>107590</v>
      </c>
      <c r="K50" s="116">
        <v>96115</v>
      </c>
    </row>
    <row r="51" spans="1:11">
      <c r="A51" s="111">
        <v>49</v>
      </c>
      <c r="B51" s="113" t="s">
        <v>270</v>
      </c>
      <c r="C51" s="111" t="s">
        <v>57</v>
      </c>
      <c r="D51" s="116">
        <v>105687</v>
      </c>
      <c r="E51" s="116">
        <v>114552</v>
      </c>
      <c r="F51" s="116">
        <v>137485</v>
      </c>
      <c r="G51" s="116">
        <v>147051</v>
      </c>
      <c r="H51" s="116">
        <v>147060</v>
      </c>
      <c r="I51" s="116">
        <v>146059</v>
      </c>
      <c r="J51" s="116">
        <v>136623</v>
      </c>
      <c r="K51" s="116">
        <v>134701</v>
      </c>
    </row>
    <row r="52" spans="1:11">
      <c r="A52" s="111">
        <v>50</v>
      </c>
      <c r="B52" s="113" t="s">
        <v>271</v>
      </c>
      <c r="C52" s="111" t="s">
        <v>57</v>
      </c>
      <c r="D52" s="116">
        <v>23024</v>
      </c>
      <c r="E52" s="116">
        <v>710</v>
      </c>
      <c r="F52" s="116">
        <v>1106</v>
      </c>
      <c r="G52" s="116">
        <v>1944</v>
      </c>
      <c r="H52" s="116">
        <v>27606</v>
      </c>
      <c r="I52" s="116">
        <v>8307</v>
      </c>
      <c r="J52" s="116">
        <v>5250</v>
      </c>
      <c r="K52" s="116">
        <v>21909</v>
      </c>
    </row>
    <row r="53" spans="1:11">
      <c r="A53" s="111">
        <v>51</v>
      </c>
      <c r="B53" s="113" t="s">
        <v>272</v>
      </c>
      <c r="C53" s="111" t="s">
        <v>57</v>
      </c>
      <c r="D53" s="116">
        <v>159</v>
      </c>
      <c r="E53" s="116">
        <v>135</v>
      </c>
      <c r="F53" s="116">
        <v>122</v>
      </c>
      <c r="G53" s="116">
        <v>123</v>
      </c>
      <c r="H53" s="116">
        <v>137</v>
      </c>
      <c r="I53" s="116">
        <v>123</v>
      </c>
      <c r="J53" s="116">
        <v>130</v>
      </c>
      <c r="K53" s="116">
        <v>140</v>
      </c>
    </row>
    <row r="54" spans="1:11">
      <c r="A54" s="111">
        <v>52</v>
      </c>
      <c r="B54" s="113" t="s">
        <v>273</v>
      </c>
      <c r="C54" s="111" t="s">
        <v>57</v>
      </c>
      <c r="D54" s="116">
        <v>149</v>
      </c>
      <c r="E54" s="116">
        <v>135</v>
      </c>
      <c r="F54" s="116">
        <v>126</v>
      </c>
      <c r="G54" s="116">
        <v>133</v>
      </c>
      <c r="H54" s="116">
        <v>127</v>
      </c>
      <c r="I54" s="116">
        <v>132</v>
      </c>
      <c r="J54" s="116">
        <v>134</v>
      </c>
      <c r="K54" s="116">
        <v>160</v>
      </c>
    </row>
    <row r="55" spans="1:11">
      <c r="A55" s="111">
        <v>53</v>
      </c>
      <c r="B55" s="113" t="s">
        <v>274</v>
      </c>
      <c r="C55" s="111" t="s">
        <v>57</v>
      </c>
      <c r="D55" s="116">
        <v>241</v>
      </c>
      <c r="E55" s="116">
        <v>248</v>
      </c>
      <c r="F55" s="116">
        <v>237</v>
      </c>
      <c r="G55" s="116">
        <v>258</v>
      </c>
      <c r="H55" s="116">
        <v>248</v>
      </c>
      <c r="I55" s="116">
        <v>263</v>
      </c>
      <c r="J55" s="116">
        <v>253</v>
      </c>
      <c r="K55" s="116">
        <v>258</v>
      </c>
    </row>
    <row r="56" spans="1:11">
      <c r="A56" s="111">
        <v>54</v>
      </c>
      <c r="B56" s="113" t="s">
        <v>275</v>
      </c>
      <c r="C56" s="111" t="s">
        <v>57</v>
      </c>
      <c r="D56" s="116">
        <v>119</v>
      </c>
      <c r="E56" s="116">
        <v>140</v>
      </c>
      <c r="F56" s="116">
        <v>162</v>
      </c>
      <c r="G56" s="116">
        <v>157</v>
      </c>
      <c r="H56" s="116">
        <v>164</v>
      </c>
      <c r="I56" s="116">
        <v>165</v>
      </c>
      <c r="J56" s="116">
        <v>169</v>
      </c>
      <c r="K56" s="116">
        <v>152</v>
      </c>
    </row>
    <row r="57" spans="1:11">
      <c r="A57" s="111">
        <v>55</v>
      </c>
      <c r="B57" s="113" t="s">
        <v>223</v>
      </c>
      <c r="C57" s="111" t="s">
        <v>57</v>
      </c>
      <c r="D57" s="116">
        <v>43</v>
      </c>
      <c r="E57" s="116">
        <v>63</v>
      </c>
      <c r="F57" s="116">
        <v>80</v>
      </c>
      <c r="G57" s="116">
        <v>86</v>
      </c>
      <c r="H57" s="116">
        <v>70</v>
      </c>
      <c r="I57" s="116">
        <v>84</v>
      </c>
      <c r="J57" s="116">
        <v>70</v>
      </c>
      <c r="K57" s="116">
        <v>46</v>
      </c>
    </row>
    <row r="58" spans="1:11" ht="19.5" customHeight="1">
      <c r="A58" s="111">
        <v>58</v>
      </c>
      <c r="B58" s="113" t="s">
        <v>277</v>
      </c>
      <c r="C58" s="111" t="s">
        <v>295</v>
      </c>
      <c r="D58" s="116">
        <v>26.7</v>
      </c>
      <c r="E58" s="116">
        <v>33</v>
      </c>
      <c r="F58" s="116">
        <v>36.9</v>
      </c>
      <c r="G58" s="118">
        <v>25</v>
      </c>
      <c r="H58" s="116">
        <v>8.9</v>
      </c>
      <c r="I58" s="116">
        <v>4</v>
      </c>
      <c r="J58" s="116">
        <v>4.09</v>
      </c>
      <c r="K58" s="116">
        <v>3.5</v>
      </c>
    </row>
    <row r="59" spans="1:11">
      <c r="A59" s="111">
        <v>59</v>
      </c>
      <c r="B59" s="113" t="s">
        <v>278</v>
      </c>
      <c r="C59" s="111" t="s">
        <v>295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</row>
    <row r="60" spans="1:11">
      <c r="A60" s="111">
        <v>60</v>
      </c>
      <c r="B60" s="113" t="s">
        <v>279</v>
      </c>
      <c r="C60" s="111" t="s">
        <v>295</v>
      </c>
      <c r="D60" s="116">
        <v>20.5</v>
      </c>
      <c r="E60" s="116">
        <v>25</v>
      </c>
      <c r="F60" s="116">
        <v>28.9</v>
      </c>
      <c r="G60" s="116">
        <v>20</v>
      </c>
      <c r="H60" s="116">
        <v>2.7</v>
      </c>
      <c r="I60" s="116">
        <v>3</v>
      </c>
      <c r="J60" s="116">
        <v>1.3</v>
      </c>
      <c r="K60" s="116">
        <v>3</v>
      </c>
    </row>
    <row r="61" spans="1:11">
      <c r="A61" s="111">
        <v>61</v>
      </c>
      <c r="B61" s="113" t="s">
        <v>280</v>
      </c>
      <c r="C61" s="111" t="s">
        <v>295</v>
      </c>
      <c r="D61" s="116">
        <v>6.2</v>
      </c>
      <c r="E61" s="116">
        <v>10</v>
      </c>
      <c r="F61" s="116">
        <v>4.3</v>
      </c>
      <c r="G61" s="116">
        <v>5</v>
      </c>
      <c r="H61" s="116">
        <v>4.9000000000000004</v>
      </c>
      <c r="I61" s="116">
        <v>1</v>
      </c>
      <c r="J61" s="116">
        <v>2.79</v>
      </c>
      <c r="K61" s="116">
        <v>0.5</v>
      </c>
    </row>
    <row r="62" spans="1:11" ht="19.5" customHeight="1">
      <c r="A62" s="111">
        <v>62</v>
      </c>
      <c r="B62" s="113" t="s">
        <v>281</v>
      </c>
      <c r="C62" s="111" t="s">
        <v>296</v>
      </c>
      <c r="D62" s="116">
        <v>211.2</v>
      </c>
      <c r="E62" s="116">
        <v>332.8</v>
      </c>
      <c r="F62" s="116">
        <v>392</v>
      </c>
      <c r="G62" s="116">
        <v>15.3</v>
      </c>
      <c r="H62" s="116">
        <v>10.097</v>
      </c>
      <c r="I62" s="116">
        <v>7.26</v>
      </c>
      <c r="J62" s="116">
        <v>11.39</v>
      </c>
      <c r="K62" s="116">
        <v>97</v>
      </c>
    </row>
    <row r="63" spans="1:11">
      <c r="A63" s="111">
        <v>63</v>
      </c>
      <c r="B63" s="113" t="s">
        <v>278</v>
      </c>
      <c r="C63" s="111" t="s">
        <v>296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1.2</v>
      </c>
      <c r="K63" s="116">
        <v>0</v>
      </c>
    </row>
    <row r="64" spans="1:11">
      <c r="A64" s="111">
        <v>64</v>
      </c>
      <c r="B64" s="113" t="s">
        <v>279</v>
      </c>
      <c r="C64" s="111" t="s">
        <v>296</v>
      </c>
      <c r="D64" s="116">
        <v>205</v>
      </c>
      <c r="E64" s="116">
        <v>322.3</v>
      </c>
      <c r="F64" s="116">
        <v>336</v>
      </c>
      <c r="G64" s="116">
        <v>154</v>
      </c>
      <c r="H64" s="116">
        <v>8.44</v>
      </c>
      <c r="I64" s="116">
        <v>5.0599999999999996</v>
      </c>
      <c r="J64" s="116">
        <v>6.97</v>
      </c>
      <c r="K64" s="116">
        <v>91</v>
      </c>
    </row>
    <row r="65" spans="1:11">
      <c r="A65" s="111">
        <v>65</v>
      </c>
      <c r="B65" s="113" t="s">
        <v>280</v>
      </c>
      <c r="C65" s="111" t="s">
        <v>296</v>
      </c>
      <c r="D65" s="116">
        <v>93</v>
      </c>
      <c r="E65" s="116">
        <v>10.5</v>
      </c>
      <c r="F65" s="116">
        <v>55</v>
      </c>
      <c r="G65" s="116">
        <v>15.3</v>
      </c>
      <c r="H65" s="116">
        <v>1.7</v>
      </c>
      <c r="I65" s="116">
        <v>2.2000000000000002</v>
      </c>
      <c r="J65" s="116">
        <v>3.22</v>
      </c>
      <c r="K65" s="116">
        <v>6</v>
      </c>
    </row>
    <row r="66" spans="1:11">
      <c r="A66" s="111">
        <v>66</v>
      </c>
      <c r="B66" s="113" t="s">
        <v>282</v>
      </c>
      <c r="C66" s="111" t="s">
        <v>296</v>
      </c>
      <c r="D66" s="116">
        <v>666</v>
      </c>
      <c r="E66" s="116">
        <v>900</v>
      </c>
      <c r="F66" s="116">
        <v>790</v>
      </c>
      <c r="G66" s="116">
        <v>1021.7</v>
      </c>
      <c r="H66" s="116">
        <v>754.5</v>
      </c>
      <c r="I66" s="116">
        <v>882</v>
      </c>
      <c r="J66" s="116">
        <v>1396.3</v>
      </c>
      <c r="K66" s="116">
        <v>1649</v>
      </c>
    </row>
    <row r="67" spans="1:11">
      <c r="A67" s="111">
        <v>67</v>
      </c>
      <c r="B67" s="113" t="s">
        <v>306</v>
      </c>
      <c r="C67" s="111" t="s">
        <v>57</v>
      </c>
      <c r="D67" s="116">
        <v>21</v>
      </c>
      <c r="E67" s="116">
        <v>34</v>
      </c>
      <c r="F67" s="116">
        <v>37</v>
      </c>
      <c r="G67" s="116">
        <v>39</v>
      </c>
      <c r="H67" s="116">
        <v>37</v>
      </c>
      <c r="I67" s="116"/>
      <c r="J67" s="116"/>
      <c r="K67" s="116"/>
    </row>
    <row r="68" spans="1:11">
      <c r="A68" s="111">
        <v>68</v>
      </c>
      <c r="B68" s="113" t="s">
        <v>284</v>
      </c>
      <c r="C68" s="111" t="s">
        <v>57</v>
      </c>
      <c r="D68" s="116">
        <v>1</v>
      </c>
      <c r="E68" s="116">
        <v>1</v>
      </c>
      <c r="F68" s="116">
        <v>1</v>
      </c>
      <c r="G68" s="116">
        <v>1</v>
      </c>
      <c r="H68" s="116">
        <v>1</v>
      </c>
      <c r="I68" s="116">
        <v>1</v>
      </c>
      <c r="J68" s="116">
        <v>1</v>
      </c>
      <c r="K68" s="116">
        <v>1</v>
      </c>
    </row>
    <row r="69" spans="1:11" ht="12.75" customHeight="1">
      <c r="A69" s="111">
        <v>69</v>
      </c>
      <c r="B69" s="113" t="s">
        <v>103</v>
      </c>
      <c r="C69" s="111" t="s">
        <v>57</v>
      </c>
      <c r="D69" s="116">
        <v>578</v>
      </c>
      <c r="E69" s="116">
        <v>556</v>
      </c>
      <c r="F69" s="116">
        <v>556</v>
      </c>
      <c r="G69" s="116">
        <v>531</v>
      </c>
      <c r="H69" s="116">
        <v>562</v>
      </c>
      <c r="I69" s="116">
        <v>562</v>
      </c>
      <c r="J69" s="116">
        <v>591</v>
      </c>
      <c r="K69" s="116">
        <v>589</v>
      </c>
    </row>
    <row r="70" spans="1:11">
      <c r="A70" s="111">
        <v>70</v>
      </c>
      <c r="B70" s="113" t="s">
        <v>104</v>
      </c>
      <c r="C70" s="111" t="s">
        <v>57</v>
      </c>
      <c r="D70" s="116">
        <v>32</v>
      </c>
      <c r="E70" s="116">
        <v>31</v>
      </c>
      <c r="F70" s="116">
        <v>33</v>
      </c>
      <c r="G70" s="116">
        <v>34</v>
      </c>
      <c r="H70" s="116">
        <v>34</v>
      </c>
      <c r="I70" s="116">
        <v>35</v>
      </c>
      <c r="J70" s="116">
        <v>36</v>
      </c>
      <c r="K70" s="116">
        <v>36</v>
      </c>
    </row>
    <row r="71" spans="1:11">
      <c r="A71" s="111">
        <v>71</v>
      </c>
      <c r="B71" s="113" t="s">
        <v>285</v>
      </c>
      <c r="C71" s="111" t="s">
        <v>57</v>
      </c>
      <c r="D71" s="116">
        <v>1</v>
      </c>
      <c r="E71" s="116">
        <v>1</v>
      </c>
      <c r="F71" s="116">
        <v>1</v>
      </c>
      <c r="G71" s="116">
        <v>1</v>
      </c>
      <c r="H71" s="116">
        <v>1</v>
      </c>
      <c r="I71" s="116">
        <v>1</v>
      </c>
      <c r="J71" s="116">
        <v>1</v>
      </c>
      <c r="K71" s="116">
        <v>1</v>
      </c>
    </row>
    <row r="72" spans="1:11">
      <c r="A72" s="111">
        <v>72</v>
      </c>
      <c r="B72" s="113" t="s">
        <v>286</v>
      </c>
      <c r="C72" s="111" t="s">
        <v>57</v>
      </c>
      <c r="D72" s="116">
        <v>2</v>
      </c>
      <c r="E72" s="116">
        <v>2</v>
      </c>
      <c r="F72" s="116">
        <v>2</v>
      </c>
      <c r="G72" s="116">
        <v>1</v>
      </c>
      <c r="H72" s="116">
        <v>1</v>
      </c>
      <c r="I72" s="116">
        <v>2</v>
      </c>
      <c r="J72" s="116">
        <v>2</v>
      </c>
      <c r="K72" s="116">
        <v>2</v>
      </c>
    </row>
    <row r="73" spans="1:11">
      <c r="A73" s="111">
        <v>73</v>
      </c>
      <c r="B73" s="113" t="s">
        <v>287</v>
      </c>
      <c r="C73" s="111" t="s">
        <v>57</v>
      </c>
      <c r="D73" s="116">
        <v>15</v>
      </c>
      <c r="E73" s="116">
        <v>13</v>
      </c>
      <c r="F73" s="116">
        <v>14</v>
      </c>
      <c r="G73" s="116">
        <v>15</v>
      </c>
      <c r="H73" s="116">
        <v>15</v>
      </c>
      <c r="I73" s="116">
        <v>11</v>
      </c>
      <c r="J73" s="116">
        <v>12</v>
      </c>
      <c r="K73" s="116">
        <v>13</v>
      </c>
    </row>
    <row r="74" spans="1:11">
      <c r="A74" s="111">
        <v>74</v>
      </c>
      <c r="B74" s="113" t="s">
        <v>139</v>
      </c>
      <c r="C74" s="111" t="s">
        <v>57</v>
      </c>
      <c r="D74" s="116">
        <v>3</v>
      </c>
      <c r="E74" s="116">
        <v>1</v>
      </c>
      <c r="F74" s="116">
        <v>1</v>
      </c>
      <c r="G74" s="116">
        <v>1</v>
      </c>
      <c r="H74" s="116">
        <v>0</v>
      </c>
      <c r="I74" s="116">
        <v>0</v>
      </c>
      <c r="J74" s="116">
        <v>0</v>
      </c>
      <c r="K74" s="116">
        <v>0</v>
      </c>
    </row>
    <row r="75" spans="1:11">
      <c r="A75" s="111">
        <v>75</v>
      </c>
      <c r="B75" s="113" t="s">
        <v>292</v>
      </c>
      <c r="C75" s="111" t="s">
        <v>57</v>
      </c>
      <c r="D75" s="116">
        <v>10</v>
      </c>
      <c r="E75" s="116">
        <v>10</v>
      </c>
      <c r="F75" s="116">
        <v>18</v>
      </c>
      <c r="G75" s="116">
        <v>19</v>
      </c>
      <c r="H75" s="116">
        <v>14</v>
      </c>
      <c r="I75" s="116">
        <v>11</v>
      </c>
      <c r="J75" s="116">
        <v>16</v>
      </c>
      <c r="K75" s="116">
        <v>17</v>
      </c>
    </row>
  </sheetData>
  <mergeCells count="4">
    <mergeCell ref="D3:K3"/>
    <mergeCell ref="D4:K4"/>
    <mergeCell ref="D5:K5"/>
    <mergeCell ref="A1:K1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75"/>
  <sheetViews>
    <sheetView zoomScaleNormal="100" workbookViewId="0">
      <selection activeCell="R22" sqref="R22"/>
    </sheetView>
  </sheetViews>
  <sheetFormatPr defaultRowHeight="12.75"/>
  <cols>
    <col min="1" max="1" width="4.140625" style="131" customWidth="1"/>
    <col min="2" max="2" width="36.42578125" style="130" customWidth="1"/>
    <col min="3" max="3" width="8.140625" style="131" customWidth="1"/>
    <col min="4" max="4" width="7.7109375" style="130" customWidth="1"/>
    <col min="5" max="5" width="7.5703125" style="130" customWidth="1"/>
    <col min="6" max="6" width="8.42578125" style="130" customWidth="1"/>
    <col min="7" max="7" width="8.5703125" style="130" customWidth="1"/>
    <col min="8" max="8" width="8.28515625" style="130" customWidth="1"/>
    <col min="9" max="9" width="10.5703125" style="130" bestFit="1" customWidth="1"/>
    <col min="10" max="16384" width="9.140625" style="130"/>
  </cols>
  <sheetData>
    <row r="1" spans="1:11" ht="24.75" customHeight="1">
      <c r="A1" s="166" t="s">
        <v>314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>
      <c r="A2" s="111" t="s">
        <v>0</v>
      </c>
      <c r="B2" s="111" t="s">
        <v>224</v>
      </c>
      <c r="C2" s="111" t="s">
        <v>309</v>
      </c>
      <c r="D2" s="112" t="s">
        <v>117</v>
      </c>
      <c r="E2" s="112" t="s">
        <v>136</v>
      </c>
      <c r="F2" s="112" t="s">
        <v>189</v>
      </c>
      <c r="G2" s="112" t="s">
        <v>190</v>
      </c>
      <c r="H2" s="112" t="s">
        <v>191</v>
      </c>
      <c r="I2" s="112" t="s">
        <v>220</v>
      </c>
      <c r="J2" s="112" t="s">
        <v>221</v>
      </c>
      <c r="K2" s="112" t="s">
        <v>222</v>
      </c>
    </row>
    <row r="3" spans="1:11">
      <c r="A3" s="111">
        <v>1</v>
      </c>
      <c r="B3" s="113" t="s">
        <v>225</v>
      </c>
      <c r="C3" s="111" t="s">
        <v>57</v>
      </c>
      <c r="D3" s="165">
        <v>1930</v>
      </c>
      <c r="E3" s="165"/>
      <c r="F3" s="165"/>
      <c r="G3" s="165"/>
      <c r="H3" s="165"/>
      <c r="I3" s="165"/>
      <c r="J3" s="165"/>
      <c r="K3" s="165"/>
    </row>
    <row r="4" spans="1:11">
      <c r="A4" s="111">
        <v>2</v>
      </c>
      <c r="B4" s="113" t="s">
        <v>226</v>
      </c>
      <c r="C4" s="111" t="s">
        <v>57</v>
      </c>
      <c r="D4" s="165">
        <v>4</v>
      </c>
      <c r="E4" s="165"/>
      <c r="F4" s="165"/>
      <c r="G4" s="165"/>
      <c r="H4" s="165"/>
      <c r="I4" s="165"/>
      <c r="J4" s="165"/>
      <c r="K4" s="165"/>
    </row>
    <row r="5" spans="1:11">
      <c r="A5" s="111">
        <v>3</v>
      </c>
      <c r="B5" s="113" t="s">
        <v>227</v>
      </c>
      <c r="C5" s="111" t="s">
        <v>293</v>
      </c>
      <c r="D5" s="165">
        <v>2319</v>
      </c>
      <c r="E5" s="165"/>
      <c r="F5" s="165"/>
      <c r="G5" s="165"/>
      <c r="H5" s="165"/>
      <c r="I5" s="165"/>
      <c r="J5" s="165"/>
      <c r="K5" s="165"/>
    </row>
    <row r="6" spans="1:11">
      <c r="A6" s="111">
        <v>4</v>
      </c>
      <c r="B6" s="115" t="s">
        <v>228</v>
      </c>
      <c r="C6" s="111" t="s">
        <v>57</v>
      </c>
      <c r="D6" s="116">
        <v>2407</v>
      </c>
      <c r="E6" s="116">
        <v>2550</v>
      </c>
      <c r="F6" s="116">
        <v>2666</v>
      </c>
      <c r="G6" s="116">
        <v>2782</v>
      </c>
      <c r="H6" s="116">
        <f>H7+H8</f>
        <v>2803</v>
      </c>
      <c r="I6" s="117">
        <v>2941</v>
      </c>
      <c r="J6" s="117">
        <v>3037</v>
      </c>
      <c r="K6" s="117">
        <v>3008</v>
      </c>
    </row>
    <row r="7" spans="1:11">
      <c r="A7" s="111">
        <v>5</v>
      </c>
      <c r="B7" s="113" t="s">
        <v>229</v>
      </c>
      <c r="C7" s="111" t="s">
        <v>57</v>
      </c>
      <c r="D7" s="116">
        <v>1222</v>
      </c>
      <c r="E7" s="116">
        <v>1287</v>
      </c>
      <c r="F7" s="116">
        <v>1346</v>
      </c>
      <c r="G7" s="116">
        <v>1406</v>
      </c>
      <c r="H7" s="116">
        <v>1431</v>
      </c>
      <c r="I7" s="117">
        <v>1492</v>
      </c>
      <c r="J7" s="117">
        <v>1540</v>
      </c>
      <c r="K7" s="117">
        <v>1526</v>
      </c>
    </row>
    <row r="8" spans="1:11">
      <c r="A8" s="111">
        <v>6</v>
      </c>
      <c r="B8" s="113" t="s">
        <v>298</v>
      </c>
      <c r="C8" s="111" t="s">
        <v>57</v>
      </c>
      <c r="D8" s="116">
        <v>1185</v>
      </c>
      <c r="E8" s="116">
        <v>1263</v>
      </c>
      <c r="F8" s="116">
        <v>1320</v>
      </c>
      <c r="G8" s="116">
        <v>1376</v>
      </c>
      <c r="H8" s="116">
        <v>1372</v>
      </c>
      <c r="I8" s="116">
        <v>1449</v>
      </c>
      <c r="J8" s="116">
        <v>1497</v>
      </c>
      <c r="K8" s="116">
        <v>1482</v>
      </c>
    </row>
    <row r="9" spans="1:11">
      <c r="A9" s="111">
        <v>7</v>
      </c>
      <c r="B9" s="113" t="s">
        <v>232</v>
      </c>
      <c r="C9" s="111" t="s">
        <v>214</v>
      </c>
      <c r="D9" s="118">
        <v>1.0379473911168606</v>
      </c>
      <c r="E9" s="118">
        <v>1.0996119016817594</v>
      </c>
      <c r="F9" s="118">
        <v>2.0212282031842306</v>
      </c>
      <c r="G9" s="118">
        <v>1.2</v>
      </c>
      <c r="H9" s="118">
        <v>1.2</v>
      </c>
      <c r="I9" s="118">
        <f>I6/$D$5</f>
        <v>1.2682190599396292</v>
      </c>
      <c r="J9" s="118">
        <f t="shared" ref="J9:K9" si="0">J6/$D$5</f>
        <v>1.3096162138852954</v>
      </c>
      <c r="K9" s="118">
        <f t="shared" si="0"/>
        <v>1.2971108236308755</v>
      </c>
    </row>
    <row r="10" spans="1:11">
      <c r="A10" s="111">
        <v>8</v>
      </c>
      <c r="B10" s="113" t="s">
        <v>299</v>
      </c>
      <c r="C10" s="111" t="s">
        <v>57</v>
      </c>
      <c r="D10" s="116">
        <v>1007</v>
      </c>
      <c r="E10" s="116">
        <v>905</v>
      </c>
      <c r="F10" s="116">
        <v>946</v>
      </c>
      <c r="G10" s="116">
        <v>977</v>
      </c>
      <c r="H10" s="116">
        <v>1018</v>
      </c>
      <c r="I10" s="116">
        <v>1101</v>
      </c>
      <c r="J10" s="116">
        <v>1139</v>
      </c>
      <c r="K10" s="116">
        <v>1144</v>
      </c>
    </row>
    <row r="11" spans="1:11">
      <c r="A11" s="111">
        <v>9</v>
      </c>
      <c r="B11" s="113" t="s">
        <v>234</v>
      </c>
      <c r="C11" s="111" t="s">
        <v>57</v>
      </c>
      <c r="D11" s="116">
        <v>1203</v>
      </c>
      <c r="E11" s="116">
        <v>847</v>
      </c>
      <c r="F11" s="116">
        <v>898</v>
      </c>
      <c r="G11" s="116">
        <v>952</v>
      </c>
      <c r="H11" s="116">
        <v>929</v>
      </c>
      <c r="I11" s="116">
        <v>946</v>
      </c>
      <c r="J11" s="116">
        <v>980</v>
      </c>
      <c r="K11" s="116">
        <v>934</v>
      </c>
    </row>
    <row r="12" spans="1:11">
      <c r="A12" s="111">
        <v>10</v>
      </c>
      <c r="B12" s="113" t="s">
        <v>235</v>
      </c>
      <c r="C12" s="111" t="s">
        <v>57</v>
      </c>
      <c r="D12" s="116">
        <v>1204</v>
      </c>
      <c r="E12" s="116">
        <v>1703</v>
      </c>
      <c r="F12" s="116">
        <v>1768</v>
      </c>
      <c r="G12" s="116">
        <v>1830</v>
      </c>
      <c r="H12" s="116">
        <v>1874</v>
      </c>
      <c r="I12" s="116">
        <v>1995</v>
      </c>
      <c r="J12" s="116">
        <v>2057</v>
      </c>
      <c r="K12" s="116">
        <v>2074</v>
      </c>
    </row>
    <row r="13" spans="1:11">
      <c r="A13" s="111">
        <v>11</v>
      </c>
      <c r="B13" s="113" t="s">
        <v>300</v>
      </c>
      <c r="C13" s="111" t="s">
        <v>57</v>
      </c>
      <c r="D13" s="116">
        <v>798</v>
      </c>
      <c r="E13" s="116">
        <v>788</v>
      </c>
      <c r="F13" s="116">
        <v>810</v>
      </c>
      <c r="G13" s="116">
        <v>827</v>
      </c>
      <c r="H13" s="116">
        <v>848</v>
      </c>
      <c r="I13" s="116">
        <v>875</v>
      </c>
      <c r="J13" s="116">
        <v>891</v>
      </c>
      <c r="K13" s="116">
        <v>904</v>
      </c>
    </row>
    <row r="14" spans="1:11">
      <c r="A14" s="111">
        <v>12</v>
      </c>
      <c r="B14" s="113" t="s">
        <v>237</v>
      </c>
      <c r="C14" s="111" t="s">
        <v>57</v>
      </c>
      <c r="D14" s="116">
        <v>500</v>
      </c>
      <c r="E14" s="116">
        <v>287</v>
      </c>
      <c r="F14" s="116">
        <v>295</v>
      </c>
      <c r="G14" s="116">
        <v>305</v>
      </c>
      <c r="H14" s="116">
        <v>299</v>
      </c>
      <c r="I14" s="116">
        <v>304</v>
      </c>
      <c r="J14" s="116">
        <v>309</v>
      </c>
      <c r="K14" s="116">
        <v>315</v>
      </c>
    </row>
    <row r="15" spans="1:11">
      <c r="A15" s="111">
        <v>13</v>
      </c>
      <c r="B15" s="113" t="s">
        <v>301</v>
      </c>
      <c r="C15" s="111" t="s">
        <v>57</v>
      </c>
      <c r="D15" s="116">
        <v>298</v>
      </c>
      <c r="E15" s="116">
        <v>501</v>
      </c>
      <c r="F15" s="116">
        <v>515</v>
      </c>
      <c r="G15" s="116">
        <v>522</v>
      </c>
      <c r="H15" s="116">
        <v>549</v>
      </c>
      <c r="I15" s="116">
        <v>571</v>
      </c>
      <c r="J15" s="116">
        <v>582</v>
      </c>
      <c r="K15" s="116">
        <v>589</v>
      </c>
    </row>
    <row r="16" spans="1:11">
      <c r="A16" s="111">
        <v>14</v>
      </c>
      <c r="B16" s="113" t="s">
        <v>239</v>
      </c>
      <c r="C16" s="111" t="s">
        <v>57</v>
      </c>
      <c r="D16" s="116">
        <v>82</v>
      </c>
      <c r="E16" s="116">
        <v>49</v>
      </c>
      <c r="F16" s="116">
        <v>93</v>
      </c>
      <c r="G16" s="116">
        <f>G17+G18</f>
        <v>25</v>
      </c>
      <c r="H16" s="116">
        <f>H17+H18</f>
        <v>38</v>
      </c>
      <c r="I16" s="116">
        <v>205</v>
      </c>
      <c r="J16" s="116">
        <v>157</v>
      </c>
      <c r="K16" s="116">
        <v>166</v>
      </c>
    </row>
    <row r="17" spans="1:11">
      <c r="A17" s="111">
        <v>15</v>
      </c>
      <c r="B17" s="113" t="s">
        <v>229</v>
      </c>
      <c r="C17" s="111" t="s">
        <v>57</v>
      </c>
      <c r="D17" s="116">
        <v>31</v>
      </c>
      <c r="E17" s="116">
        <v>22</v>
      </c>
      <c r="F17" s="116">
        <v>63</v>
      </c>
      <c r="G17" s="116">
        <v>10</v>
      </c>
      <c r="H17" s="116">
        <v>4</v>
      </c>
      <c r="I17" s="116">
        <v>88</v>
      </c>
      <c r="J17" s="116">
        <v>48</v>
      </c>
      <c r="K17" s="116">
        <v>57</v>
      </c>
    </row>
    <row r="18" spans="1:11">
      <c r="A18" s="111">
        <v>16</v>
      </c>
      <c r="B18" s="113" t="s">
        <v>298</v>
      </c>
      <c r="C18" s="111" t="s">
        <v>57</v>
      </c>
      <c r="D18" s="116">
        <v>51</v>
      </c>
      <c r="E18" s="116">
        <v>27</v>
      </c>
      <c r="F18" s="116">
        <v>30</v>
      </c>
      <c r="G18" s="116">
        <v>15</v>
      </c>
      <c r="H18" s="116">
        <v>34</v>
      </c>
      <c r="I18" s="116">
        <v>117</v>
      </c>
      <c r="J18" s="116">
        <v>109</v>
      </c>
      <c r="K18" s="116">
        <v>109</v>
      </c>
    </row>
    <row r="19" spans="1:11">
      <c r="A19" s="111">
        <v>17</v>
      </c>
      <c r="B19" s="113" t="s">
        <v>240</v>
      </c>
      <c r="C19" s="111" t="s">
        <v>57</v>
      </c>
      <c r="D19" s="116">
        <v>1</v>
      </c>
      <c r="E19" s="116">
        <v>1</v>
      </c>
      <c r="F19" s="116">
        <v>0</v>
      </c>
      <c r="G19" s="116">
        <v>1</v>
      </c>
      <c r="H19" s="116">
        <v>2</v>
      </c>
      <c r="I19" s="116">
        <v>3</v>
      </c>
      <c r="J19" s="116">
        <v>1</v>
      </c>
      <c r="K19" s="116">
        <v>1</v>
      </c>
    </row>
    <row r="20" spans="1:11">
      <c r="A20" s="111">
        <v>18</v>
      </c>
      <c r="B20" s="113" t="s">
        <v>241</v>
      </c>
      <c r="C20" s="111" t="s">
        <v>57</v>
      </c>
      <c r="D20" s="116">
        <v>28</v>
      </c>
      <c r="E20" s="116">
        <v>23</v>
      </c>
      <c r="F20" s="116">
        <v>27</v>
      </c>
      <c r="G20" s="116">
        <v>24</v>
      </c>
      <c r="H20" s="116">
        <v>23</v>
      </c>
      <c r="I20" s="116">
        <v>23</v>
      </c>
      <c r="J20" s="116">
        <v>25</v>
      </c>
      <c r="K20" s="116">
        <v>30</v>
      </c>
    </row>
    <row r="21" spans="1:11">
      <c r="A21" s="111">
        <v>19</v>
      </c>
      <c r="B21" s="113" t="s">
        <v>242</v>
      </c>
      <c r="C21" s="111" t="s">
        <v>57</v>
      </c>
      <c r="D21" s="116">
        <v>69</v>
      </c>
      <c r="E21" s="116">
        <v>79</v>
      </c>
      <c r="F21" s="116">
        <v>99</v>
      </c>
      <c r="G21" s="116">
        <v>99</v>
      </c>
      <c r="H21" s="116">
        <v>107</v>
      </c>
      <c r="I21" s="116">
        <v>110</v>
      </c>
      <c r="J21" s="116">
        <v>109</v>
      </c>
      <c r="K21" s="116">
        <v>110</v>
      </c>
    </row>
    <row r="22" spans="1:11">
      <c r="A22" s="111">
        <v>20</v>
      </c>
      <c r="B22" s="113" t="s">
        <v>229</v>
      </c>
      <c r="C22" s="111" t="s">
        <v>57</v>
      </c>
      <c r="D22" s="116">
        <v>40</v>
      </c>
      <c r="E22" s="116">
        <v>50</v>
      </c>
      <c r="F22" s="116">
        <v>60</v>
      </c>
      <c r="G22" s="116">
        <f>G21-G23</f>
        <v>61</v>
      </c>
      <c r="H22" s="116">
        <f>H21-H23</f>
        <v>59</v>
      </c>
      <c r="I22" s="116"/>
      <c r="J22" s="116"/>
      <c r="K22" s="116">
        <v>57</v>
      </c>
    </row>
    <row r="23" spans="1:11">
      <c r="A23" s="111">
        <v>21</v>
      </c>
      <c r="B23" s="113" t="s">
        <v>298</v>
      </c>
      <c r="C23" s="111" t="s">
        <v>57</v>
      </c>
      <c r="D23" s="116">
        <v>29</v>
      </c>
      <c r="E23" s="116">
        <v>29</v>
      </c>
      <c r="F23" s="116">
        <v>39</v>
      </c>
      <c r="G23" s="116">
        <v>38</v>
      </c>
      <c r="H23" s="116">
        <v>48</v>
      </c>
      <c r="I23" s="116"/>
      <c r="J23" s="116"/>
      <c r="K23" s="116">
        <v>53</v>
      </c>
    </row>
    <row r="24" spans="1:11">
      <c r="A24" s="111">
        <v>22</v>
      </c>
      <c r="B24" s="113" t="s">
        <v>243</v>
      </c>
      <c r="C24" s="111" t="s">
        <v>57</v>
      </c>
      <c r="D24" s="116">
        <v>58</v>
      </c>
      <c r="E24" s="116">
        <v>50</v>
      </c>
      <c r="F24" s="116">
        <v>77</v>
      </c>
      <c r="G24" s="116">
        <v>73</v>
      </c>
      <c r="H24" s="116">
        <v>70</v>
      </c>
      <c r="I24" s="116">
        <v>73</v>
      </c>
      <c r="J24" s="116">
        <v>63</v>
      </c>
      <c r="K24" s="116">
        <v>63</v>
      </c>
    </row>
    <row r="25" spans="1:11">
      <c r="A25" s="111">
        <v>23</v>
      </c>
      <c r="B25" s="113" t="s">
        <v>244</v>
      </c>
      <c r="C25" s="111" t="s">
        <v>57</v>
      </c>
      <c r="D25" s="116">
        <v>14</v>
      </c>
      <c r="E25" s="116">
        <v>20</v>
      </c>
      <c r="F25" s="116">
        <v>12</v>
      </c>
      <c r="G25" s="116">
        <v>19</v>
      </c>
      <c r="H25" s="116">
        <v>18</v>
      </c>
      <c r="I25" s="116">
        <v>10</v>
      </c>
      <c r="J25" s="116">
        <v>12</v>
      </c>
      <c r="K25" s="116">
        <v>21</v>
      </c>
    </row>
    <row r="26" spans="1:11">
      <c r="A26" s="111">
        <v>24</v>
      </c>
      <c r="B26" s="113" t="s">
        <v>245</v>
      </c>
      <c r="C26" s="111" t="s">
        <v>57</v>
      </c>
      <c r="D26" s="116">
        <f t="shared" ref="D26:H26" si="1">D24-D25</f>
        <v>44</v>
      </c>
      <c r="E26" s="116">
        <f t="shared" si="1"/>
        <v>30</v>
      </c>
      <c r="F26" s="116">
        <f t="shared" si="1"/>
        <v>65</v>
      </c>
      <c r="G26" s="116">
        <f t="shared" si="1"/>
        <v>54</v>
      </c>
      <c r="H26" s="116">
        <f t="shared" si="1"/>
        <v>52</v>
      </c>
      <c r="I26" s="116">
        <v>63</v>
      </c>
      <c r="J26" s="116">
        <v>51</v>
      </c>
      <c r="K26" s="116">
        <v>42</v>
      </c>
    </row>
    <row r="27" spans="1:11">
      <c r="A27" s="111">
        <v>25</v>
      </c>
      <c r="B27" s="113" t="s">
        <v>63</v>
      </c>
      <c r="C27" s="111" t="s">
        <v>57</v>
      </c>
      <c r="D27" s="116">
        <v>6</v>
      </c>
      <c r="E27" s="116">
        <v>12</v>
      </c>
      <c r="F27" s="116">
        <v>10</v>
      </c>
      <c r="G27" s="116">
        <v>10</v>
      </c>
      <c r="H27" s="116">
        <v>14</v>
      </c>
      <c r="I27" s="116">
        <v>20</v>
      </c>
      <c r="J27" s="116">
        <v>26</v>
      </c>
      <c r="K27" s="116">
        <v>23</v>
      </c>
    </row>
    <row r="28" spans="1:11">
      <c r="A28" s="111">
        <v>26</v>
      </c>
      <c r="B28" s="113" t="s">
        <v>64</v>
      </c>
      <c r="C28" s="111" t="s">
        <v>57</v>
      </c>
      <c r="D28" s="116">
        <v>2</v>
      </c>
      <c r="E28" s="116">
        <v>0</v>
      </c>
      <c r="F28" s="116">
        <v>1</v>
      </c>
      <c r="G28" s="116">
        <v>1</v>
      </c>
      <c r="H28" s="116">
        <v>0</v>
      </c>
      <c r="I28" s="116">
        <v>0</v>
      </c>
      <c r="J28" s="116">
        <v>1</v>
      </c>
      <c r="K28" s="116">
        <v>0</v>
      </c>
    </row>
    <row r="29" spans="1:11">
      <c r="A29" s="111">
        <v>27</v>
      </c>
      <c r="B29" s="113" t="s">
        <v>302</v>
      </c>
      <c r="C29" s="111" t="s">
        <v>57</v>
      </c>
      <c r="D29" s="116">
        <v>36</v>
      </c>
      <c r="E29" s="116">
        <v>36</v>
      </c>
      <c r="F29" s="116">
        <v>97</v>
      </c>
      <c r="G29" s="116">
        <v>53</v>
      </c>
      <c r="H29" s="116">
        <v>55</v>
      </c>
      <c r="I29" s="116"/>
      <c r="J29" s="116"/>
      <c r="K29" s="116"/>
    </row>
    <row r="30" spans="1:11">
      <c r="A30" s="111">
        <v>28</v>
      </c>
      <c r="B30" s="113" t="s">
        <v>303</v>
      </c>
      <c r="C30" s="111" t="s">
        <v>57</v>
      </c>
      <c r="D30" s="116">
        <v>27</v>
      </c>
      <c r="E30" s="116">
        <v>75</v>
      </c>
      <c r="F30" s="116">
        <v>91</v>
      </c>
      <c r="G30" s="116">
        <v>51</v>
      </c>
      <c r="H30" s="116">
        <v>62</v>
      </c>
      <c r="I30" s="116"/>
      <c r="J30" s="116"/>
      <c r="K30" s="116"/>
    </row>
    <row r="31" spans="1:11">
      <c r="A31" s="111">
        <v>29</v>
      </c>
      <c r="B31" s="113" t="s">
        <v>304</v>
      </c>
      <c r="C31" s="111" t="s">
        <v>57</v>
      </c>
      <c r="D31" s="116">
        <v>971</v>
      </c>
      <c r="E31" s="116">
        <v>1188</v>
      </c>
      <c r="F31" s="111" t="s">
        <v>65</v>
      </c>
      <c r="G31" s="116"/>
      <c r="H31" s="111"/>
      <c r="I31" s="116"/>
      <c r="J31" s="116"/>
      <c r="K31" s="116"/>
    </row>
    <row r="32" spans="1:11">
      <c r="A32" s="111">
        <v>30</v>
      </c>
      <c r="B32" s="113" t="s">
        <v>94</v>
      </c>
      <c r="C32" s="111" t="s">
        <v>57</v>
      </c>
      <c r="D32" s="116">
        <v>1422</v>
      </c>
      <c r="E32" s="116">
        <v>1650</v>
      </c>
      <c r="F32" s="116">
        <v>1711</v>
      </c>
      <c r="G32" s="116">
        <v>1626</v>
      </c>
      <c r="H32" s="116">
        <v>1604</v>
      </c>
      <c r="I32" s="116"/>
      <c r="J32" s="116"/>
      <c r="K32" s="116"/>
    </row>
    <row r="33" spans="1:11">
      <c r="A33" s="111">
        <v>31</v>
      </c>
      <c r="B33" s="113" t="s">
        <v>249</v>
      </c>
      <c r="C33" s="111" t="s">
        <v>57</v>
      </c>
      <c r="D33" s="116">
        <v>923</v>
      </c>
      <c r="E33" s="116">
        <v>1100</v>
      </c>
      <c r="F33" s="111" t="s">
        <v>65</v>
      </c>
      <c r="G33" s="111" t="s">
        <v>65</v>
      </c>
      <c r="H33" s="111" t="s">
        <v>65</v>
      </c>
      <c r="I33" s="116"/>
      <c r="J33" s="116"/>
      <c r="K33" s="116"/>
    </row>
    <row r="34" spans="1:11">
      <c r="A34" s="111">
        <v>32</v>
      </c>
      <c r="B34" s="113" t="s">
        <v>250</v>
      </c>
      <c r="C34" s="111" t="s">
        <v>57</v>
      </c>
      <c r="D34" s="116">
        <v>48</v>
      </c>
      <c r="E34" s="116">
        <v>88</v>
      </c>
      <c r="F34" s="111" t="s">
        <v>65</v>
      </c>
      <c r="G34" s="111" t="s">
        <v>65</v>
      </c>
      <c r="H34" s="111" t="s">
        <v>65</v>
      </c>
      <c r="I34" s="116"/>
      <c r="J34" s="116"/>
      <c r="K34" s="116"/>
    </row>
    <row r="35" spans="1:11">
      <c r="A35" s="111">
        <v>33</v>
      </c>
      <c r="B35" s="113" t="s">
        <v>305</v>
      </c>
      <c r="C35" s="111" t="s">
        <v>214</v>
      </c>
      <c r="D35" s="120">
        <f t="shared" ref="D35:E35" si="2">+D34/D31*100</f>
        <v>4.9433573635427397</v>
      </c>
      <c r="E35" s="120">
        <f t="shared" si="2"/>
        <v>7.4074074074074066</v>
      </c>
      <c r="F35" s="111" t="s">
        <v>65</v>
      </c>
      <c r="G35" s="121" t="s">
        <v>65</v>
      </c>
      <c r="H35" s="111" t="s">
        <v>65</v>
      </c>
      <c r="I35" s="116"/>
      <c r="J35" s="116"/>
      <c r="K35" s="116"/>
    </row>
    <row r="36" spans="1:11">
      <c r="A36" s="111">
        <v>34</v>
      </c>
      <c r="B36" s="113" t="s">
        <v>255</v>
      </c>
      <c r="C36" s="111" t="s">
        <v>294</v>
      </c>
      <c r="D36" s="116">
        <v>50.5</v>
      </c>
      <c r="E36" s="116">
        <v>67.2</v>
      </c>
      <c r="F36" s="116">
        <v>87.6</v>
      </c>
      <c r="G36" s="116">
        <v>67.900000000000006</v>
      </c>
      <c r="H36" s="116">
        <v>48.1</v>
      </c>
      <c r="I36" s="116">
        <v>183.5</v>
      </c>
      <c r="J36" s="116">
        <v>205.1</v>
      </c>
      <c r="K36" s="116">
        <v>204.6</v>
      </c>
    </row>
    <row r="37" spans="1:11" ht="12.75" customHeight="1">
      <c r="A37" s="111">
        <v>35</v>
      </c>
      <c r="B37" s="113" t="s">
        <v>256</v>
      </c>
      <c r="C37" s="111" t="s">
        <v>294</v>
      </c>
      <c r="D37" s="118">
        <v>232</v>
      </c>
      <c r="E37" s="116">
        <v>280.8</v>
      </c>
      <c r="F37" s="116">
        <v>507.8</v>
      </c>
      <c r="G37" s="116">
        <v>505.6</v>
      </c>
      <c r="H37" s="116">
        <v>459.6</v>
      </c>
      <c r="I37" s="116">
        <v>474.6</v>
      </c>
      <c r="J37" s="116">
        <v>437.8</v>
      </c>
      <c r="K37" s="116">
        <v>471.2</v>
      </c>
    </row>
    <row r="38" spans="1:11" ht="27" customHeight="1">
      <c r="A38" s="111">
        <v>36</v>
      </c>
      <c r="B38" s="113" t="s">
        <v>257</v>
      </c>
      <c r="C38" s="111" t="s">
        <v>294</v>
      </c>
      <c r="D38" s="116">
        <v>181.4</v>
      </c>
      <c r="E38" s="116">
        <v>213.5</v>
      </c>
      <c r="F38" s="116">
        <v>489.2</v>
      </c>
      <c r="G38" s="116">
        <v>422.1</v>
      </c>
      <c r="H38" s="116">
        <v>282.39999999999998</v>
      </c>
      <c r="I38" s="116">
        <v>241.1</v>
      </c>
      <c r="J38" s="116">
        <v>266.7</v>
      </c>
      <c r="K38" s="116">
        <v>212.8</v>
      </c>
    </row>
    <row r="39" spans="1:11">
      <c r="A39" s="111">
        <v>37</v>
      </c>
      <c r="B39" s="113" t="s">
        <v>259</v>
      </c>
      <c r="C39" s="111" t="s">
        <v>57</v>
      </c>
      <c r="D39" s="116">
        <v>536</v>
      </c>
      <c r="E39" s="116">
        <v>533</v>
      </c>
      <c r="F39" s="116">
        <v>547</v>
      </c>
      <c r="G39" s="116">
        <v>540</v>
      </c>
      <c r="H39" s="116">
        <v>562</v>
      </c>
      <c r="I39" s="116">
        <v>584</v>
      </c>
      <c r="J39" s="116">
        <v>577</v>
      </c>
      <c r="K39" s="116">
        <v>578</v>
      </c>
    </row>
    <row r="40" spans="1:11">
      <c r="A40" s="111">
        <v>38</v>
      </c>
      <c r="B40" s="113" t="s">
        <v>260</v>
      </c>
      <c r="C40" s="111" t="s">
        <v>57</v>
      </c>
      <c r="D40" s="116">
        <v>337</v>
      </c>
      <c r="E40" s="116">
        <v>349</v>
      </c>
      <c r="F40" s="116">
        <v>354</v>
      </c>
      <c r="G40" s="116">
        <v>353</v>
      </c>
      <c r="H40" s="116">
        <v>367</v>
      </c>
      <c r="I40" s="116">
        <v>379</v>
      </c>
      <c r="J40" s="116">
        <v>359</v>
      </c>
      <c r="K40" s="116">
        <v>351</v>
      </c>
    </row>
    <row r="41" spans="1:11">
      <c r="A41" s="111">
        <v>39</v>
      </c>
      <c r="B41" s="113" t="s">
        <v>261</v>
      </c>
      <c r="C41" s="111" t="s">
        <v>57</v>
      </c>
      <c r="D41" s="116">
        <v>282</v>
      </c>
      <c r="E41" s="116">
        <v>320</v>
      </c>
      <c r="F41" s="116">
        <v>365</v>
      </c>
      <c r="G41" s="116">
        <v>314</v>
      </c>
      <c r="H41" s="116">
        <v>306</v>
      </c>
      <c r="I41" s="116">
        <v>319</v>
      </c>
      <c r="J41" s="116">
        <v>282</v>
      </c>
      <c r="K41" s="116">
        <v>313</v>
      </c>
    </row>
    <row r="42" spans="1:11">
      <c r="A42" s="111">
        <v>40</v>
      </c>
      <c r="B42" s="113" t="s">
        <v>262</v>
      </c>
      <c r="C42" s="111" t="s">
        <v>57</v>
      </c>
      <c r="D42" s="116">
        <v>234</v>
      </c>
      <c r="E42" s="116">
        <v>304</v>
      </c>
      <c r="F42" s="116">
        <v>332</v>
      </c>
      <c r="G42" s="116">
        <v>303</v>
      </c>
      <c r="H42" s="116">
        <v>298</v>
      </c>
      <c r="I42" s="116">
        <v>253</v>
      </c>
      <c r="J42" s="116">
        <v>262</v>
      </c>
      <c r="K42" s="116">
        <v>301</v>
      </c>
    </row>
    <row r="43" spans="1:11">
      <c r="A43" s="111">
        <v>41</v>
      </c>
      <c r="B43" s="113" t="s">
        <v>263</v>
      </c>
      <c r="C43" s="111" t="s">
        <v>57</v>
      </c>
      <c r="D43" s="116">
        <v>196</v>
      </c>
      <c r="E43" s="116">
        <v>268</v>
      </c>
      <c r="F43" s="116">
        <v>225</v>
      </c>
      <c r="G43" s="116">
        <v>267</v>
      </c>
      <c r="H43" s="116">
        <v>314</v>
      </c>
      <c r="I43" s="116">
        <v>213</v>
      </c>
      <c r="J43" s="116">
        <v>316</v>
      </c>
      <c r="K43" s="116">
        <v>292</v>
      </c>
    </row>
    <row r="44" spans="1:11">
      <c r="A44" s="111">
        <v>42</v>
      </c>
      <c r="B44" s="113" t="s">
        <v>264</v>
      </c>
      <c r="C44" s="111" t="s">
        <v>57</v>
      </c>
      <c r="D44" s="116">
        <v>650</v>
      </c>
      <c r="E44" s="116">
        <v>670</v>
      </c>
      <c r="F44" s="116">
        <v>677</v>
      </c>
      <c r="G44" s="116">
        <v>691</v>
      </c>
      <c r="H44" s="116">
        <v>712</v>
      </c>
      <c r="I44" s="116">
        <v>757</v>
      </c>
      <c r="J44" s="116">
        <v>643</v>
      </c>
      <c r="K44" s="116">
        <v>636</v>
      </c>
    </row>
    <row r="45" spans="1:11">
      <c r="A45" s="111">
        <v>43</v>
      </c>
      <c r="B45" s="113" t="s">
        <v>98</v>
      </c>
      <c r="C45" s="111" t="s">
        <v>57</v>
      </c>
      <c r="D45" s="116">
        <v>181839</v>
      </c>
      <c r="E45" s="116">
        <v>196195</v>
      </c>
      <c r="F45" s="116">
        <v>209698</v>
      </c>
      <c r="G45" s="116">
        <f>G46+G47+G48+G49+G50</f>
        <v>236963</v>
      </c>
      <c r="H45" s="116">
        <f>H46+H47+H48+H49+H50</f>
        <v>258665</v>
      </c>
      <c r="I45" s="116">
        <v>257487</v>
      </c>
      <c r="J45" s="116">
        <v>226014</v>
      </c>
      <c r="K45" s="116">
        <v>220804</v>
      </c>
    </row>
    <row r="46" spans="1:11">
      <c r="A46" s="111">
        <v>44</v>
      </c>
      <c r="B46" s="113" t="s">
        <v>265</v>
      </c>
      <c r="C46" s="111" t="s">
        <v>57</v>
      </c>
      <c r="D46" s="116">
        <v>109</v>
      </c>
      <c r="E46" s="116">
        <v>112</v>
      </c>
      <c r="F46" s="116">
        <v>195</v>
      </c>
      <c r="G46" s="116">
        <v>167</v>
      </c>
      <c r="H46" s="116">
        <v>173</v>
      </c>
      <c r="I46" s="116">
        <v>170</v>
      </c>
      <c r="J46" s="116">
        <v>182</v>
      </c>
      <c r="K46" s="116">
        <v>161</v>
      </c>
    </row>
    <row r="47" spans="1:11">
      <c r="A47" s="111">
        <v>45</v>
      </c>
      <c r="B47" s="113" t="s">
        <v>266</v>
      </c>
      <c r="C47" s="111" t="s">
        <v>57</v>
      </c>
      <c r="D47" s="116">
        <v>13266</v>
      </c>
      <c r="E47" s="116">
        <v>14289</v>
      </c>
      <c r="F47" s="116">
        <v>16645</v>
      </c>
      <c r="G47" s="116">
        <v>18488</v>
      </c>
      <c r="H47" s="116">
        <v>19168</v>
      </c>
      <c r="I47" s="116">
        <v>18479</v>
      </c>
      <c r="J47" s="116">
        <v>14104</v>
      </c>
      <c r="K47" s="116">
        <v>12452</v>
      </c>
    </row>
    <row r="48" spans="1:11">
      <c r="A48" s="111">
        <v>46</v>
      </c>
      <c r="B48" s="113" t="s">
        <v>267</v>
      </c>
      <c r="C48" s="111" t="s">
        <v>57</v>
      </c>
      <c r="D48" s="116">
        <v>10849</v>
      </c>
      <c r="E48" s="116">
        <v>12323</v>
      </c>
      <c r="F48" s="116">
        <v>14276</v>
      </c>
      <c r="G48" s="116">
        <v>16475</v>
      </c>
      <c r="H48" s="116">
        <v>18160</v>
      </c>
      <c r="I48" s="116">
        <v>16566</v>
      </c>
      <c r="J48" s="116">
        <v>12189</v>
      </c>
      <c r="K48" s="116">
        <v>11786</v>
      </c>
    </row>
    <row r="49" spans="1:11">
      <c r="A49" s="111">
        <v>47</v>
      </c>
      <c r="B49" s="113" t="s">
        <v>268</v>
      </c>
      <c r="C49" s="111" t="s">
        <v>57</v>
      </c>
      <c r="D49" s="116">
        <v>95442</v>
      </c>
      <c r="E49" s="116">
        <v>104008</v>
      </c>
      <c r="F49" s="116">
        <v>112660</v>
      </c>
      <c r="G49" s="116">
        <v>127472</v>
      </c>
      <c r="H49" s="116">
        <v>142433</v>
      </c>
      <c r="I49" s="116">
        <v>144940</v>
      </c>
      <c r="J49" s="116">
        <v>129661</v>
      </c>
      <c r="K49" s="116">
        <v>125095</v>
      </c>
    </row>
    <row r="50" spans="1:11">
      <c r="A50" s="111">
        <v>48</v>
      </c>
      <c r="B50" s="113" t="s">
        <v>269</v>
      </c>
      <c r="C50" s="111" t="s">
        <v>57</v>
      </c>
      <c r="D50" s="116">
        <v>62173</v>
      </c>
      <c r="E50" s="116">
        <v>65463</v>
      </c>
      <c r="F50" s="116">
        <v>65922</v>
      </c>
      <c r="G50" s="116">
        <v>74361</v>
      </c>
      <c r="H50" s="116">
        <v>78731</v>
      </c>
      <c r="I50" s="116">
        <v>77332</v>
      </c>
      <c r="J50" s="116">
        <v>69878</v>
      </c>
      <c r="K50" s="116">
        <v>71310</v>
      </c>
    </row>
    <row r="51" spans="1:11">
      <c r="A51" s="111">
        <v>49</v>
      </c>
      <c r="B51" s="113" t="s">
        <v>270</v>
      </c>
      <c r="C51" s="111" t="s">
        <v>57</v>
      </c>
      <c r="D51" s="116">
        <v>83607</v>
      </c>
      <c r="E51" s="116">
        <v>90745</v>
      </c>
      <c r="F51" s="116">
        <v>96648</v>
      </c>
      <c r="G51" s="116">
        <v>108050</v>
      </c>
      <c r="H51" s="116">
        <v>117610</v>
      </c>
      <c r="I51" s="116">
        <v>123807</v>
      </c>
      <c r="J51" s="116">
        <v>105233</v>
      </c>
      <c r="K51" s="116">
        <v>110917</v>
      </c>
    </row>
    <row r="52" spans="1:11">
      <c r="A52" s="111">
        <v>50</v>
      </c>
      <c r="B52" s="113" t="s">
        <v>271</v>
      </c>
      <c r="C52" s="111" t="s">
        <v>57</v>
      </c>
      <c r="D52" s="116">
        <v>3289</v>
      </c>
      <c r="E52" s="116">
        <v>2314</v>
      </c>
      <c r="F52" s="116">
        <v>2162</v>
      </c>
      <c r="G52" s="116">
        <v>695</v>
      </c>
      <c r="H52" s="116">
        <v>2103</v>
      </c>
      <c r="I52" s="116">
        <v>6339</v>
      </c>
      <c r="J52" s="116">
        <v>614</v>
      </c>
      <c r="K52" s="116">
        <v>4185</v>
      </c>
    </row>
    <row r="53" spans="1:11">
      <c r="A53" s="111">
        <v>51</v>
      </c>
      <c r="B53" s="113" t="s">
        <v>272</v>
      </c>
      <c r="C53" s="111" t="s">
        <v>57</v>
      </c>
      <c r="D53" s="116">
        <v>151</v>
      </c>
      <c r="E53" s="116">
        <v>82</v>
      </c>
      <c r="F53" s="116">
        <v>141</v>
      </c>
      <c r="G53" s="116">
        <v>116</v>
      </c>
      <c r="H53" s="116">
        <v>120</v>
      </c>
      <c r="I53" s="116">
        <v>133</v>
      </c>
      <c r="J53" s="116">
        <v>135</v>
      </c>
      <c r="K53" s="116">
        <v>130</v>
      </c>
    </row>
    <row r="54" spans="1:11">
      <c r="A54" s="111">
        <v>52</v>
      </c>
      <c r="B54" s="113" t="s">
        <v>273</v>
      </c>
      <c r="C54" s="111" t="s">
        <v>57</v>
      </c>
      <c r="D54" s="116">
        <v>90</v>
      </c>
      <c r="E54" s="116">
        <v>82</v>
      </c>
      <c r="F54" s="116">
        <v>81</v>
      </c>
      <c r="G54" s="116">
        <v>77</v>
      </c>
      <c r="H54" s="116">
        <v>83</v>
      </c>
      <c r="I54" s="116">
        <v>86</v>
      </c>
      <c r="J54" s="116">
        <v>86</v>
      </c>
      <c r="K54" s="116">
        <v>98</v>
      </c>
    </row>
    <row r="55" spans="1:11">
      <c r="A55" s="111">
        <v>53</v>
      </c>
      <c r="B55" s="113" t="s">
        <v>274</v>
      </c>
      <c r="C55" s="111" t="s">
        <v>57</v>
      </c>
      <c r="D55" s="116">
        <v>167</v>
      </c>
      <c r="E55" s="116">
        <v>163</v>
      </c>
      <c r="F55" s="116">
        <v>175</v>
      </c>
      <c r="G55" s="116">
        <v>166</v>
      </c>
      <c r="H55" s="116">
        <v>170</v>
      </c>
      <c r="I55" s="116">
        <v>167</v>
      </c>
      <c r="J55" s="116">
        <v>184</v>
      </c>
      <c r="K55" s="116">
        <v>184</v>
      </c>
    </row>
    <row r="56" spans="1:11">
      <c r="A56" s="111">
        <v>54</v>
      </c>
      <c r="B56" s="113" t="s">
        <v>275</v>
      </c>
      <c r="C56" s="111" t="s">
        <v>57</v>
      </c>
      <c r="D56" s="116">
        <v>93</v>
      </c>
      <c r="E56" s="116">
        <v>94</v>
      </c>
      <c r="F56" s="116">
        <v>98</v>
      </c>
      <c r="G56" s="116">
        <v>110</v>
      </c>
      <c r="H56" s="116">
        <v>102</v>
      </c>
      <c r="I56" s="116">
        <v>125</v>
      </c>
      <c r="J56" s="116">
        <v>129</v>
      </c>
      <c r="K56" s="116">
        <v>126</v>
      </c>
    </row>
    <row r="57" spans="1:11">
      <c r="A57" s="111">
        <v>55</v>
      </c>
      <c r="B57" s="113" t="s">
        <v>223</v>
      </c>
      <c r="C57" s="111" t="s">
        <v>57</v>
      </c>
      <c r="D57" s="116">
        <v>35</v>
      </c>
      <c r="E57" s="116">
        <v>46</v>
      </c>
      <c r="F57" s="116">
        <v>52</v>
      </c>
      <c r="G57" s="116">
        <v>67</v>
      </c>
      <c r="H57" s="116">
        <v>87</v>
      </c>
      <c r="I57" s="116">
        <v>73</v>
      </c>
      <c r="J57" s="116">
        <v>43</v>
      </c>
      <c r="K57" s="116">
        <v>40</v>
      </c>
    </row>
    <row r="58" spans="1:11" ht="19.5" customHeight="1">
      <c r="A58" s="111">
        <v>56</v>
      </c>
      <c r="B58" s="113" t="s">
        <v>277</v>
      </c>
      <c r="C58" s="111" t="s">
        <v>295</v>
      </c>
      <c r="D58" s="116">
        <v>934</v>
      </c>
      <c r="E58" s="116">
        <v>1298</v>
      </c>
      <c r="F58" s="116">
        <v>1630.4</v>
      </c>
      <c r="G58" s="116">
        <v>1492.8</v>
      </c>
      <c r="H58" s="116">
        <v>2004.4</v>
      </c>
      <c r="I58" s="116">
        <v>1362</v>
      </c>
      <c r="J58" s="116">
        <v>1175.5</v>
      </c>
      <c r="K58" s="116">
        <v>625.5</v>
      </c>
    </row>
    <row r="59" spans="1:11">
      <c r="A59" s="111">
        <v>57</v>
      </c>
      <c r="B59" s="113" t="s">
        <v>278</v>
      </c>
      <c r="C59" s="111" t="s">
        <v>295</v>
      </c>
      <c r="D59" s="116">
        <v>871</v>
      </c>
      <c r="E59" s="116">
        <v>1230</v>
      </c>
      <c r="F59" s="116">
        <v>1400</v>
      </c>
      <c r="G59" s="116">
        <v>1407</v>
      </c>
      <c r="H59" s="116">
        <v>1896.5</v>
      </c>
      <c r="I59" s="116">
        <v>1336</v>
      </c>
      <c r="J59" s="116">
        <v>1150</v>
      </c>
      <c r="K59" s="116">
        <v>600</v>
      </c>
    </row>
    <row r="60" spans="1:11">
      <c r="A60" s="111">
        <v>58</v>
      </c>
      <c r="B60" s="113" t="s">
        <v>279</v>
      </c>
      <c r="C60" s="111" t="s">
        <v>295</v>
      </c>
      <c r="D60" s="116">
        <v>18</v>
      </c>
      <c r="E60" s="116">
        <v>29</v>
      </c>
      <c r="F60" s="116">
        <v>20.7</v>
      </c>
      <c r="G60" s="116">
        <v>26</v>
      </c>
      <c r="H60" s="116">
        <v>18</v>
      </c>
      <c r="I60" s="116">
        <v>16</v>
      </c>
      <c r="J60" s="116">
        <v>16</v>
      </c>
      <c r="K60" s="116">
        <v>16</v>
      </c>
    </row>
    <row r="61" spans="1:11">
      <c r="A61" s="111">
        <v>59</v>
      </c>
      <c r="B61" s="113" t="s">
        <v>280</v>
      </c>
      <c r="C61" s="111" t="s">
        <v>295</v>
      </c>
      <c r="D61" s="116">
        <v>8</v>
      </c>
      <c r="E61" s="116">
        <v>11</v>
      </c>
      <c r="F61" s="116">
        <v>5.2</v>
      </c>
      <c r="G61" s="116">
        <v>9.8000000000000007</v>
      </c>
      <c r="H61" s="116">
        <v>10</v>
      </c>
      <c r="I61" s="116">
        <v>10</v>
      </c>
      <c r="J61" s="116">
        <v>9.5</v>
      </c>
      <c r="K61" s="116">
        <v>9.5</v>
      </c>
    </row>
    <row r="62" spans="1:11" ht="19.5" customHeight="1">
      <c r="A62" s="111">
        <v>60</v>
      </c>
      <c r="B62" s="113" t="s">
        <v>281</v>
      </c>
      <c r="C62" s="111" t="s">
        <v>296</v>
      </c>
      <c r="D62" s="116">
        <v>1107</v>
      </c>
      <c r="E62" s="116">
        <v>3619</v>
      </c>
      <c r="F62" s="116">
        <v>2978</v>
      </c>
      <c r="G62" s="116">
        <v>3883</v>
      </c>
      <c r="H62" s="116">
        <v>1644</v>
      </c>
      <c r="I62" s="116">
        <v>3356.4</v>
      </c>
      <c r="J62" s="116">
        <v>2110.3000000000002</v>
      </c>
      <c r="K62" s="116">
        <v>2473.5</v>
      </c>
    </row>
    <row r="63" spans="1:11">
      <c r="A63" s="111">
        <v>61</v>
      </c>
      <c r="B63" s="113" t="s">
        <v>278</v>
      </c>
      <c r="C63" s="111" t="s">
        <v>296</v>
      </c>
      <c r="D63" s="116">
        <v>901</v>
      </c>
      <c r="E63" s="116">
        <v>3074</v>
      </c>
      <c r="F63" s="116">
        <v>2592</v>
      </c>
      <c r="G63" s="116">
        <v>3717</v>
      </c>
      <c r="H63" s="116">
        <v>1352</v>
      </c>
      <c r="I63" s="116">
        <v>2926</v>
      </c>
      <c r="J63" s="116">
        <v>1300</v>
      </c>
      <c r="K63" s="116">
        <v>2040</v>
      </c>
    </row>
    <row r="64" spans="1:11">
      <c r="A64" s="111">
        <v>62</v>
      </c>
      <c r="B64" s="113" t="s">
        <v>279</v>
      </c>
      <c r="C64" s="111" t="s">
        <v>296</v>
      </c>
      <c r="D64" s="116">
        <v>198</v>
      </c>
      <c r="E64" s="116">
        <v>305</v>
      </c>
      <c r="F64" s="116">
        <v>220</v>
      </c>
      <c r="G64" s="116">
        <v>305</v>
      </c>
      <c r="H64" s="116">
        <v>168</v>
      </c>
      <c r="I64" s="116">
        <v>290</v>
      </c>
      <c r="J64" s="116">
        <v>658</v>
      </c>
      <c r="K64" s="116">
        <v>286</v>
      </c>
    </row>
    <row r="65" spans="1:11">
      <c r="A65" s="111">
        <v>63</v>
      </c>
      <c r="B65" s="113" t="s">
        <v>280</v>
      </c>
      <c r="C65" s="111" t="s">
        <v>296</v>
      </c>
      <c r="D65" s="116">
        <v>93</v>
      </c>
      <c r="E65" s="116">
        <v>110</v>
      </c>
      <c r="F65" s="116">
        <v>106</v>
      </c>
      <c r="G65" s="116">
        <v>126</v>
      </c>
      <c r="H65" s="116">
        <v>74</v>
      </c>
      <c r="I65" s="116">
        <v>140.4</v>
      </c>
      <c r="J65" s="116">
        <v>152.30000000000001</v>
      </c>
      <c r="K65" s="116">
        <v>147.5</v>
      </c>
    </row>
    <row r="66" spans="1:11">
      <c r="A66" s="111">
        <v>64</v>
      </c>
      <c r="B66" s="113" t="s">
        <v>282</v>
      </c>
      <c r="C66" s="111" t="s">
        <v>296</v>
      </c>
      <c r="D66" s="116">
        <v>980</v>
      </c>
      <c r="E66" s="116">
        <v>1250</v>
      </c>
      <c r="F66" s="116">
        <v>920</v>
      </c>
      <c r="G66" s="116">
        <v>1124</v>
      </c>
      <c r="H66" s="116">
        <v>1231.5</v>
      </c>
      <c r="I66" s="116">
        <v>1798</v>
      </c>
      <c r="J66" s="116">
        <v>0</v>
      </c>
      <c r="K66" s="116">
        <v>1250.9000000000001</v>
      </c>
    </row>
    <row r="67" spans="1:11">
      <c r="A67" s="111">
        <v>65</v>
      </c>
      <c r="B67" s="113" t="s">
        <v>306</v>
      </c>
      <c r="C67" s="111" t="s">
        <v>57</v>
      </c>
      <c r="D67" s="116">
        <v>53</v>
      </c>
      <c r="E67" s="116">
        <v>36</v>
      </c>
      <c r="F67" s="116">
        <v>42</v>
      </c>
      <c r="G67" s="116">
        <v>49</v>
      </c>
      <c r="H67" s="116">
        <v>47</v>
      </c>
      <c r="I67" s="116"/>
      <c r="J67" s="116"/>
      <c r="K67" s="116"/>
    </row>
    <row r="68" spans="1:11">
      <c r="A68" s="111">
        <v>66</v>
      </c>
      <c r="B68" s="113" t="s">
        <v>284</v>
      </c>
      <c r="C68" s="111" t="s">
        <v>57</v>
      </c>
      <c r="D68" s="116">
        <v>1</v>
      </c>
      <c r="E68" s="116">
        <v>1</v>
      </c>
      <c r="F68" s="116">
        <v>1</v>
      </c>
      <c r="G68" s="116">
        <v>1</v>
      </c>
      <c r="H68" s="116">
        <v>1</v>
      </c>
      <c r="I68" s="116">
        <v>1</v>
      </c>
      <c r="J68" s="116">
        <v>1</v>
      </c>
      <c r="K68" s="116">
        <v>1</v>
      </c>
    </row>
    <row r="69" spans="1:11" ht="12.75" customHeight="1">
      <c r="A69" s="111">
        <v>67</v>
      </c>
      <c r="B69" s="113" t="s">
        <v>103</v>
      </c>
      <c r="C69" s="111" t="s">
        <v>57</v>
      </c>
      <c r="D69" s="116">
        <v>546</v>
      </c>
      <c r="E69" s="116">
        <v>550</v>
      </c>
      <c r="F69" s="116">
        <v>539</v>
      </c>
      <c r="G69" s="116">
        <v>512</v>
      </c>
      <c r="H69" s="116">
        <v>507</v>
      </c>
      <c r="I69" s="116">
        <v>510</v>
      </c>
      <c r="J69" s="116">
        <v>510</v>
      </c>
      <c r="K69" s="116">
        <v>518</v>
      </c>
    </row>
    <row r="70" spans="1:11">
      <c r="A70" s="111">
        <v>68</v>
      </c>
      <c r="B70" s="113" t="s">
        <v>104</v>
      </c>
      <c r="C70" s="111" t="s">
        <v>57</v>
      </c>
      <c r="D70" s="116">
        <v>30</v>
      </c>
      <c r="E70" s="116">
        <v>30</v>
      </c>
      <c r="F70" s="116">
        <v>30</v>
      </c>
      <c r="G70" s="116">
        <v>30</v>
      </c>
      <c r="H70" s="116">
        <v>30</v>
      </c>
      <c r="I70" s="116">
        <v>31</v>
      </c>
      <c r="J70" s="116">
        <v>31</v>
      </c>
      <c r="K70" s="116">
        <v>33</v>
      </c>
    </row>
    <row r="71" spans="1:11">
      <c r="A71" s="111">
        <v>69</v>
      </c>
      <c r="B71" s="113" t="s">
        <v>285</v>
      </c>
      <c r="C71" s="111" t="s">
        <v>57</v>
      </c>
      <c r="D71" s="116">
        <v>1</v>
      </c>
      <c r="E71" s="116">
        <v>1</v>
      </c>
      <c r="F71" s="116">
        <v>1</v>
      </c>
      <c r="G71" s="116">
        <v>1</v>
      </c>
      <c r="H71" s="116">
        <v>1</v>
      </c>
      <c r="I71" s="116">
        <v>1</v>
      </c>
      <c r="J71" s="116">
        <v>1</v>
      </c>
      <c r="K71" s="116">
        <v>1</v>
      </c>
    </row>
    <row r="72" spans="1:11">
      <c r="A72" s="111">
        <v>70</v>
      </c>
      <c r="B72" s="113" t="s">
        <v>286</v>
      </c>
      <c r="C72" s="111" t="s">
        <v>57</v>
      </c>
      <c r="D72" s="116">
        <v>2</v>
      </c>
      <c r="E72" s="116">
        <v>2</v>
      </c>
      <c r="F72" s="116">
        <v>2</v>
      </c>
      <c r="G72" s="116">
        <v>2</v>
      </c>
      <c r="H72" s="116">
        <v>2</v>
      </c>
      <c r="I72" s="116">
        <v>2</v>
      </c>
      <c r="J72" s="116">
        <v>3</v>
      </c>
      <c r="K72" s="116">
        <v>3</v>
      </c>
    </row>
    <row r="73" spans="1:11">
      <c r="A73" s="111">
        <v>71</v>
      </c>
      <c r="B73" s="113" t="s">
        <v>287</v>
      </c>
      <c r="C73" s="111" t="s">
        <v>57</v>
      </c>
      <c r="D73" s="116">
        <v>10</v>
      </c>
      <c r="E73" s="116">
        <v>9</v>
      </c>
      <c r="F73" s="116">
        <v>10</v>
      </c>
      <c r="G73" s="116">
        <v>12</v>
      </c>
      <c r="H73" s="116">
        <v>13</v>
      </c>
      <c r="I73" s="116">
        <v>11</v>
      </c>
      <c r="J73" s="116">
        <v>12</v>
      </c>
      <c r="K73" s="116">
        <v>9</v>
      </c>
    </row>
    <row r="74" spans="1:11">
      <c r="A74" s="111">
        <v>72</v>
      </c>
      <c r="B74" s="113" t="s">
        <v>139</v>
      </c>
      <c r="C74" s="111" t="s">
        <v>57</v>
      </c>
      <c r="D74" s="116">
        <v>0</v>
      </c>
      <c r="E74" s="116">
        <v>0</v>
      </c>
      <c r="F74" s="116">
        <v>0</v>
      </c>
      <c r="G74" s="116">
        <v>0</v>
      </c>
      <c r="H74" s="116">
        <v>0</v>
      </c>
      <c r="I74" s="116">
        <v>0</v>
      </c>
      <c r="J74" s="116">
        <v>0</v>
      </c>
      <c r="K74" s="116">
        <v>0</v>
      </c>
    </row>
    <row r="75" spans="1:11">
      <c r="A75" s="111">
        <v>73</v>
      </c>
      <c r="B75" s="113" t="s">
        <v>292</v>
      </c>
      <c r="C75" s="111" t="s">
        <v>57</v>
      </c>
      <c r="D75" s="116">
        <v>18</v>
      </c>
      <c r="E75" s="116">
        <v>8</v>
      </c>
      <c r="F75" s="116">
        <v>10</v>
      </c>
      <c r="G75" s="116">
        <v>16</v>
      </c>
      <c r="H75" s="116">
        <v>22</v>
      </c>
      <c r="I75" s="116">
        <v>12</v>
      </c>
      <c r="J75" s="116">
        <v>6</v>
      </c>
      <c r="K75" s="116">
        <v>9</v>
      </c>
    </row>
  </sheetData>
  <mergeCells count="4">
    <mergeCell ref="D3:K3"/>
    <mergeCell ref="D4:K4"/>
    <mergeCell ref="D5:K5"/>
    <mergeCell ref="A1:K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grapik</vt:lpstr>
      <vt:lpstr>negtgel</vt:lpstr>
      <vt:lpstr>bulgan</vt:lpstr>
      <vt:lpstr>Baynagt</vt:lpstr>
      <vt:lpstr>baynnuur</vt:lpstr>
      <vt:lpstr>bugat</vt:lpstr>
      <vt:lpstr>bureg</vt:lpstr>
      <vt:lpstr>gurvanbulag</vt:lpstr>
      <vt:lpstr>dashinchilen</vt:lpstr>
      <vt:lpstr>mogod</vt:lpstr>
      <vt:lpstr>orhon</vt:lpstr>
      <vt:lpstr>rashaant</vt:lpstr>
      <vt:lpstr>saihan</vt:lpstr>
      <vt:lpstr>selenge</vt:lpstr>
      <vt:lpstr>teshig</vt:lpstr>
      <vt:lpstr>hangal</vt:lpstr>
      <vt:lpstr>hishig-ondor</vt:lpstr>
      <vt:lpstr>hutag-ondor</vt:lpstr>
      <vt:lpstr>1</vt:lpstr>
      <vt:lpstr>2</vt:lpstr>
      <vt:lpstr>Sheet3</vt:lpstr>
    </vt:vector>
  </TitlesOfParts>
  <Company>statis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Narantuya</dc:creator>
  <cp:lastModifiedBy>Narantuya_A</cp:lastModifiedBy>
  <cp:lastPrinted>2020-10-29T06:42:24Z</cp:lastPrinted>
  <dcterms:created xsi:type="dcterms:W3CDTF">2009-06-04T20:52:26Z</dcterms:created>
  <dcterms:modified xsi:type="dcterms:W3CDTF">2020-12-03T08:49:37Z</dcterms:modified>
</cp:coreProperties>
</file>